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180" windowWidth="20730" windowHeight="10860"/>
  </bookViews>
  <sheets>
    <sheet name="строит. раб" sheetId="3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38" l="1"/>
  <c r="K28" i="38" l="1"/>
  <c r="K21" i="38"/>
  <c r="K25" i="38" l="1"/>
  <c r="M25" i="38" s="1"/>
  <c r="K24" i="38"/>
  <c r="G24" i="38"/>
  <c r="G30" i="38" s="1"/>
  <c r="K26" i="38" l="1"/>
  <c r="M28" i="38"/>
  <c r="M24" i="38"/>
  <c r="M30" i="38" l="1"/>
  <c r="N30" i="38" s="1"/>
  <c r="K41" i="38" l="1"/>
  <c r="M41" i="38" s="1"/>
  <c r="M44" i="38" s="1"/>
  <c r="G41" i="38"/>
  <c r="G44" i="38" s="1"/>
  <c r="K37" i="38"/>
  <c r="M37" i="38" s="1"/>
  <c r="M40" i="38" s="1"/>
  <c r="G37" i="38"/>
  <c r="G40" i="38" s="1"/>
  <c r="K18" i="38"/>
  <c r="M18" i="38" s="1"/>
  <c r="K17" i="38"/>
  <c r="M17" i="38" s="1"/>
  <c r="K16" i="38"/>
  <c r="M16" i="38" s="1"/>
  <c r="K15" i="38"/>
  <c r="G15" i="38"/>
  <c r="G23" i="38" s="1"/>
  <c r="N40" i="38" l="1"/>
  <c r="K19" i="38"/>
  <c r="M21" i="38" s="1"/>
  <c r="M15" i="38"/>
  <c r="N44" i="38"/>
  <c r="M23" i="38" l="1"/>
  <c r="N23" i="38" s="1"/>
  <c r="M420" i="38" l="1"/>
  <c r="M403" i="38"/>
  <c r="M364" i="38"/>
  <c r="M342" i="38"/>
  <c r="M330" i="38"/>
  <c r="M181" i="38"/>
  <c r="M95" i="38"/>
  <c r="M91" i="38"/>
  <c r="M408" i="38"/>
  <c r="M411" i="38" s="1"/>
  <c r="M405" i="38"/>
  <c r="M404" i="38"/>
  <c r="M300" i="38"/>
  <c r="M282" i="38"/>
  <c r="M281" i="38"/>
  <c r="M104" i="38"/>
  <c r="M107" i="38" s="1"/>
  <c r="M407" i="38" l="1"/>
  <c r="M285" i="38"/>
  <c r="K99" i="38"/>
  <c r="M99" i="38" s="1"/>
  <c r="K98" i="38"/>
  <c r="M98" i="38" s="1"/>
  <c r="K97" i="38"/>
  <c r="M97" i="38" s="1"/>
  <c r="K144" i="38"/>
  <c r="M144" i="38" s="1"/>
  <c r="K244" i="38"/>
  <c r="M244" i="38" s="1"/>
  <c r="M247" i="38" s="1"/>
  <c r="G244" i="38"/>
  <c r="G247" i="38" s="1"/>
  <c r="K248" i="38"/>
  <c r="M248" i="38" s="1"/>
  <c r="M251" i="38" s="1"/>
  <c r="G248" i="38"/>
  <c r="G251" i="38" s="1"/>
  <c r="M103" i="38" l="1"/>
  <c r="N251" i="38"/>
  <c r="N247" i="38"/>
  <c r="K396" i="38"/>
  <c r="M396" i="38" s="1"/>
  <c r="M399" i="38" s="1"/>
  <c r="G408" i="38"/>
  <c r="G411" i="38" s="1"/>
  <c r="G404" i="38"/>
  <c r="G407" i="38" s="1"/>
  <c r="G400" i="38"/>
  <c r="G403" i="38" s="1"/>
  <c r="N403" i="38" s="1"/>
  <c r="G396" i="38"/>
  <c r="G399" i="38" s="1"/>
  <c r="K352" i="38"/>
  <c r="M352" i="38" s="1"/>
  <c r="M355" i="38" s="1"/>
  <c r="K303" i="38"/>
  <c r="M303" i="38" s="1"/>
  <c r="M306" i="38" s="1"/>
  <c r="N407" i="38" l="1"/>
  <c r="N399" i="38"/>
  <c r="N411" i="38"/>
  <c r="E414" i="38" l="1"/>
  <c r="J234" i="38"/>
  <c r="K233" i="38"/>
  <c r="M233" i="38" s="1"/>
  <c r="K236" i="38"/>
  <c r="M236" i="38" s="1"/>
  <c r="K392" i="38"/>
  <c r="M392" i="38" s="1"/>
  <c r="M395" i="38" s="1"/>
  <c r="K388" i="38"/>
  <c r="M388" i="38" s="1"/>
  <c r="M391" i="38" s="1"/>
  <c r="K309" i="38"/>
  <c r="M309" i="38" s="1"/>
  <c r="K308" i="38"/>
  <c r="M308" i="38" s="1"/>
  <c r="K292" i="38"/>
  <c r="M292" i="38" s="1"/>
  <c r="M311" i="38" l="1"/>
  <c r="K413" i="38"/>
  <c r="M413" i="38" s="1"/>
  <c r="K416" i="38"/>
  <c r="M416" i="38" s="1"/>
  <c r="K51" i="38"/>
  <c r="M51" i="38" s="1"/>
  <c r="M54" i="38" s="1"/>
  <c r="G51" i="38"/>
  <c r="K47" i="38"/>
  <c r="M47" i="38" s="1"/>
  <c r="G47" i="38"/>
  <c r="K343" i="38"/>
  <c r="M343" i="38" s="1"/>
  <c r="M346" i="38" s="1"/>
  <c r="G343" i="38"/>
  <c r="G346" i="38" s="1"/>
  <c r="K335" i="38"/>
  <c r="M335" i="38" s="1"/>
  <c r="M338" i="38" s="1"/>
  <c r="G339" i="38"/>
  <c r="G342" i="38" s="1"/>
  <c r="G335" i="38"/>
  <c r="G338" i="38" s="1"/>
  <c r="K321" i="38"/>
  <c r="M321" i="38" s="1"/>
  <c r="M326" i="38" s="1"/>
  <c r="G88" i="38"/>
  <c r="K331" i="38"/>
  <c r="M331" i="38" s="1"/>
  <c r="M334" i="38" s="1"/>
  <c r="G331" i="38"/>
  <c r="G334" i="38" s="1"/>
  <c r="M418" i="38" l="1"/>
  <c r="M50" i="38"/>
  <c r="N346" i="38"/>
  <c r="N342" i="38"/>
  <c r="N338" i="38"/>
  <c r="G91" i="38"/>
  <c r="N91" i="38" s="1"/>
  <c r="N334" i="38"/>
  <c r="K382" i="38" l="1"/>
  <c r="K356" i="38"/>
  <c r="M356" i="38" s="1"/>
  <c r="M360" i="38" s="1"/>
  <c r="K347" i="38"/>
  <c r="M347" i="38" s="1"/>
  <c r="M351" i="38" s="1"/>
  <c r="K314" i="38"/>
  <c r="M314" i="38" s="1"/>
  <c r="K313" i="38"/>
  <c r="M313" i="38" s="1"/>
  <c r="K312" i="38"/>
  <c r="M312" i="38" s="1"/>
  <c r="E384" i="38" l="1"/>
  <c r="K385" i="38" s="1"/>
  <c r="M385" i="38" s="1"/>
  <c r="M382" i="38"/>
  <c r="M316" i="38"/>
  <c r="K384" i="38"/>
  <c r="M384" i="38" s="1"/>
  <c r="G381" i="38"/>
  <c r="G387" i="38" s="1"/>
  <c r="K381" i="38"/>
  <c r="M381" i="38" s="1"/>
  <c r="G370" i="38"/>
  <c r="G376" i="38" s="1"/>
  <c r="K370" i="38"/>
  <c r="M387" i="38" l="1"/>
  <c r="N387" i="38" s="1"/>
  <c r="E373" i="38"/>
  <c r="K374" i="38" s="1"/>
  <c r="M374" i="38" s="1"/>
  <c r="M370" i="38"/>
  <c r="K373" i="38" l="1"/>
  <c r="M373" i="38" s="1"/>
  <c r="M376" i="38" s="1"/>
  <c r="N376" i="38" s="1"/>
  <c r="K260" i="38" l="1"/>
  <c r="M260" i="38" s="1"/>
  <c r="K259" i="38"/>
  <c r="M259" i="38" s="1"/>
  <c r="E253" i="38"/>
  <c r="K257" i="38" s="1"/>
  <c r="M257" i="38" s="1"/>
  <c r="E281" i="38"/>
  <c r="E273" i="38"/>
  <c r="E277" i="38"/>
  <c r="K277" i="38" s="1"/>
  <c r="M277" i="38" s="1"/>
  <c r="K263" i="38"/>
  <c r="M263" i="38" s="1"/>
  <c r="M267" i="38" s="1"/>
  <c r="K254" i="38" l="1"/>
  <c r="M254" i="38" s="1"/>
  <c r="K255" i="38"/>
  <c r="M255" i="38" s="1"/>
  <c r="K256" i="38"/>
  <c r="M256" i="38" s="1"/>
  <c r="K253" i="38"/>
  <c r="M253" i="38" s="1"/>
  <c r="K273" i="38"/>
  <c r="M273" i="38" s="1"/>
  <c r="K275" i="38"/>
  <c r="M275" i="38" s="1"/>
  <c r="K276" i="38"/>
  <c r="M276" i="38" s="1"/>
  <c r="G253" i="38"/>
  <c r="G262" i="38" s="1"/>
  <c r="M262" i="38" l="1"/>
  <c r="N262" i="38" s="1"/>
  <c r="M280" i="38"/>
  <c r="E208" i="38" l="1"/>
  <c r="K218" i="38" s="1"/>
  <c r="M218" i="38" s="1"/>
  <c r="K212" i="38" l="1"/>
  <c r="M212" i="38" s="1"/>
  <c r="G208" i="38"/>
  <c r="G221" i="38" s="1"/>
  <c r="K208" i="38"/>
  <c r="M208" i="38" s="1"/>
  <c r="K215" i="38"/>
  <c r="M215" i="38" s="1"/>
  <c r="K217" i="38"/>
  <c r="M217" i="38" s="1"/>
  <c r="K211" i="38"/>
  <c r="M211" i="38" s="1"/>
  <c r="K214" i="38"/>
  <c r="M214" i="38" s="1"/>
  <c r="K216" i="38"/>
  <c r="M216" i="38" s="1"/>
  <c r="M221" i="38" l="1"/>
  <c r="N221" i="38" s="1"/>
  <c r="E147" i="38" l="1"/>
  <c r="K239" i="38" l="1"/>
  <c r="M239" i="38" s="1"/>
  <c r="K240" i="38"/>
  <c r="M240" i="38" s="1"/>
  <c r="K241" i="38"/>
  <c r="M241" i="38" s="1"/>
  <c r="M243" i="38" l="1"/>
  <c r="K234" i="38"/>
  <c r="M234" i="38" s="1"/>
  <c r="K296" i="38" l="1"/>
  <c r="M296" i="38" s="1"/>
  <c r="K295" i="38"/>
  <c r="M295" i="38" s="1"/>
  <c r="G295" i="38"/>
  <c r="G298" i="38" s="1"/>
  <c r="M298" i="38" l="1"/>
  <c r="N298" i="38" s="1"/>
  <c r="K287" i="38"/>
  <c r="M287" i="38" s="1"/>
  <c r="M290" i="38" s="1"/>
  <c r="G287" i="38"/>
  <c r="G290" i="38" s="1"/>
  <c r="J76" i="38"/>
  <c r="K76" i="38" s="1"/>
  <c r="M76" i="38" s="1"/>
  <c r="M79" i="38" s="1"/>
  <c r="N290" i="38" l="1"/>
  <c r="G92" i="38" l="1"/>
  <c r="G95" i="38" s="1"/>
  <c r="N95" i="38" l="1"/>
  <c r="K84" i="38" l="1"/>
  <c r="M84" i="38" s="1"/>
  <c r="M87" i="38" s="1"/>
  <c r="K80" i="38"/>
  <c r="M80" i="38" s="1"/>
  <c r="M83" i="38" s="1"/>
  <c r="G31" i="38"/>
  <c r="K31" i="38"/>
  <c r="M31" i="38" s="1"/>
  <c r="G36" i="38" l="1"/>
  <c r="K34" i="38"/>
  <c r="M34" i="38" s="1"/>
  <c r="M36" i="38" s="1"/>
  <c r="G50" i="38"/>
  <c r="N36" i="38" l="1"/>
  <c r="N50" i="38"/>
  <c r="K59" i="38" l="1"/>
  <c r="M59" i="38" s="1"/>
  <c r="M62" i="38" s="1"/>
  <c r="G59" i="38"/>
  <c r="G54" i="38"/>
  <c r="N54" i="38" l="1"/>
  <c r="K155" i="38" l="1"/>
  <c r="M155" i="38" s="1"/>
  <c r="M158" i="38" s="1"/>
  <c r="G155" i="38"/>
  <c r="G158" i="38" s="1"/>
  <c r="N158" i="38" l="1"/>
  <c r="K151" i="38" l="1"/>
  <c r="M151" i="38" s="1"/>
  <c r="M154" i="38" s="1"/>
  <c r="G151" i="38"/>
  <c r="G154" i="38" s="1"/>
  <c r="J147" i="38"/>
  <c r="K147" i="38" s="1"/>
  <c r="M147" i="38" s="1"/>
  <c r="M150" i="38" s="1"/>
  <c r="K137" i="38"/>
  <c r="M137" i="38" s="1"/>
  <c r="M140" i="38" s="1"/>
  <c r="G137" i="38"/>
  <c r="G140" i="38" s="1"/>
  <c r="N154" i="38" l="1"/>
  <c r="N140" i="38"/>
  <c r="J117" i="38"/>
  <c r="K117" i="38" s="1"/>
  <c r="M117" i="38" s="1"/>
  <c r="M120" i="38" s="1"/>
  <c r="J129" i="38"/>
  <c r="K129" i="38" s="1"/>
  <c r="M129" i="38" s="1"/>
  <c r="M132" i="38" s="1"/>
  <c r="G62" i="38" l="1"/>
  <c r="N62" i="38" l="1"/>
  <c r="G420" i="38" l="1"/>
  <c r="G413" i="38"/>
  <c r="G418" i="38" s="1"/>
  <c r="G392" i="38"/>
  <c r="G395" i="38" s="1"/>
  <c r="G388" i="38"/>
  <c r="G391" i="38" s="1"/>
  <c r="K377" i="38"/>
  <c r="M377" i="38" s="1"/>
  <c r="M380" i="38" s="1"/>
  <c r="K366" i="38"/>
  <c r="M366" i="38" s="1"/>
  <c r="K365" i="38"/>
  <c r="M365" i="38" s="1"/>
  <c r="G365" i="38"/>
  <c r="G368" i="38" s="1"/>
  <c r="G352" i="38"/>
  <c r="G355" i="38" s="1"/>
  <c r="G347" i="38"/>
  <c r="G351" i="38" s="1"/>
  <c r="G361" i="38"/>
  <c r="G364" i="38" s="1"/>
  <c r="G356" i="38"/>
  <c r="G360" i="38" s="1"/>
  <c r="G327" i="38"/>
  <c r="G330" i="38" s="1"/>
  <c r="G321" i="38"/>
  <c r="G326" i="38" s="1"/>
  <c r="K317" i="38"/>
  <c r="M317" i="38" s="1"/>
  <c r="M320" i="38" s="1"/>
  <c r="G317" i="38"/>
  <c r="G320" i="38" s="1"/>
  <c r="G312" i="38"/>
  <c r="G316" i="38" s="1"/>
  <c r="G309" i="38"/>
  <c r="G308" i="38"/>
  <c r="G303" i="38"/>
  <c r="G306" i="38" s="1"/>
  <c r="K299" i="38"/>
  <c r="M299" i="38" s="1"/>
  <c r="M302" i="38" s="1"/>
  <c r="G299" i="38"/>
  <c r="G302" i="38" s="1"/>
  <c r="K291" i="38"/>
  <c r="M291" i="38" s="1"/>
  <c r="M294" i="38" s="1"/>
  <c r="G291" i="38"/>
  <c r="G294" i="38" s="1"/>
  <c r="K268" i="38"/>
  <c r="M268" i="38" s="1"/>
  <c r="M271" i="38" s="1"/>
  <c r="G268" i="38"/>
  <c r="G271" i="38" s="1"/>
  <c r="G263" i="38"/>
  <c r="G267" i="38" s="1"/>
  <c r="G239" i="38"/>
  <c r="G243" i="38" s="1"/>
  <c r="K232" i="38"/>
  <c r="M232" i="38" s="1"/>
  <c r="K231" i="38"/>
  <c r="M231" i="38" s="1"/>
  <c r="K230" i="38"/>
  <c r="M230" i="38" s="1"/>
  <c r="K229" i="38"/>
  <c r="M229" i="38" s="1"/>
  <c r="G229" i="38"/>
  <c r="G238" i="38" s="1"/>
  <c r="G281" i="38"/>
  <c r="G285" i="38" s="1"/>
  <c r="G273" i="38"/>
  <c r="G280" i="38" s="1"/>
  <c r="K224" i="38"/>
  <c r="M224" i="38" s="1"/>
  <c r="M227" i="38" s="1"/>
  <c r="G224" i="38"/>
  <c r="G227" i="38" s="1"/>
  <c r="K204" i="38"/>
  <c r="M204" i="38" s="1"/>
  <c r="K203" i="38"/>
  <c r="M203" i="38" s="1"/>
  <c r="K202" i="38"/>
  <c r="M202" i="38" s="1"/>
  <c r="K201" i="38"/>
  <c r="M201" i="38" s="1"/>
  <c r="K200" i="38"/>
  <c r="M200" i="38" s="1"/>
  <c r="K199" i="38"/>
  <c r="M199" i="38" s="1"/>
  <c r="K198" i="38"/>
  <c r="M198" i="38" s="1"/>
  <c r="K197" i="38"/>
  <c r="M197" i="38" s="1"/>
  <c r="K196" i="38"/>
  <c r="M196" i="38" s="1"/>
  <c r="K195" i="38"/>
  <c r="M195" i="38" s="1"/>
  <c r="K193" i="38"/>
  <c r="M193" i="38" s="1"/>
  <c r="G193" i="38"/>
  <c r="G206" i="38" s="1"/>
  <c r="K189" i="38"/>
  <c r="M189" i="38" s="1"/>
  <c r="K188" i="38"/>
  <c r="M188" i="38" s="1"/>
  <c r="K186" i="38"/>
  <c r="M186" i="38" s="1"/>
  <c r="K185" i="38"/>
  <c r="M185" i="38" s="1"/>
  <c r="K183" i="38"/>
  <c r="M183" i="38" s="1"/>
  <c r="G183" i="38"/>
  <c r="G191" i="38" s="1"/>
  <c r="G178" i="38"/>
  <c r="G181" i="38" s="1"/>
  <c r="K174" i="38"/>
  <c r="M174" i="38" s="1"/>
  <c r="M177" i="38" s="1"/>
  <c r="G174" i="38"/>
  <c r="G177" i="38" s="1"/>
  <c r="K171" i="38"/>
  <c r="M171" i="38" s="1"/>
  <c r="K170" i="38"/>
  <c r="M170" i="38" s="1"/>
  <c r="K169" i="38"/>
  <c r="M169" i="38" s="1"/>
  <c r="G169" i="38"/>
  <c r="G173" i="38" s="1"/>
  <c r="K166" i="38"/>
  <c r="M166" i="38" s="1"/>
  <c r="K165" i="38"/>
  <c r="M165" i="38" s="1"/>
  <c r="K164" i="38"/>
  <c r="M164" i="38" s="1"/>
  <c r="G164" i="38"/>
  <c r="G168" i="38" s="1"/>
  <c r="K159" i="38"/>
  <c r="M159" i="38" s="1"/>
  <c r="M163" i="38" s="1"/>
  <c r="G159" i="38"/>
  <c r="G163" i="38" s="1"/>
  <c r="G147" i="38"/>
  <c r="G150" i="38" s="1"/>
  <c r="K141" i="38"/>
  <c r="M141" i="38" s="1"/>
  <c r="M146" i="38" s="1"/>
  <c r="G141" i="38"/>
  <c r="G146" i="38" s="1"/>
  <c r="K133" i="38"/>
  <c r="M133" i="38" s="1"/>
  <c r="M136" i="38" s="1"/>
  <c r="G133" i="38"/>
  <c r="G136" i="38" s="1"/>
  <c r="G129" i="38"/>
  <c r="G132" i="38" s="1"/>
  <c r="K125" i="38"/>
  <c r="M125" i="38" s="1"/>
  <c r="M128" i="38" s="1"/>
  <c r="G125" i="38"/>
  <c r="G128" i="38" s="1"/>
  <c r="G117" i="38"/>
  <c r="G120" i="38" s="1"/>
  <c r="K121" i="38"/>
  <c r="M121" i="38" s="1"/>
  <c r="M124" i="38" s="1"/>
  <c r="G121" i="38"/>
  <c r="G124" i="38" s="1"/>
  <c r="K112" i="38"/>
  <c r="M112" i="38" s="1"/>
  <c r="M115" i="38" s="1"/>
  <c r="G112" i="38"/>
  <c r="G115" i="38" s="1"/>
  <c r="K108" i="38"/>
  <c r="M108" i="38" s="1"/>
  <c r="M111" i="38" s="1"/>
  <c r="G108" i="38"/>
  <c r="G111" i="38" s="1"/>
  <c r="G104" i="38"/>
  <c r="G107" i="38" s="1"/>
  <c r="G97" i="38"/>
  <c r="G103" i="38" s="1"/>
  <c r="G84" i="38"/>
  <c r="G87" i="38" s="1"/>
  <c r="G80" i="38"/>
  <c r="G83" i="38" s="1"/>
  <c r="G76" i="38"/>
  <c r="G79" i="38" s="1"/>
  <c r="K64" i="38"/>
  <c r="M64" i="38" s="1"/>
  <c r="M67" i="38" s="1"/>
  <c r="G64" i="38"/>
  <c r="G67" i="38" s="1"/>
  <c r="K72" i="38"/>
  <c r="M72" i="38" s="1"/>
  <c r="M75" i="38" s="1"/>
  <c r="G72" i="38"/>
  <c r="G75" i="38" s="1"/>
  <c r="K68" i="38"/>
  <c r="M68" i="38" s="1"/>
  <c r="M71" i="38" s="1"/>
  <c r="G68" i="38"/>
  <c r="G71" i="38" s="1"/>
  <c r="K55" i="38"/>
  <c r="M55" i="38" s="1"/>
  <c r="G55" i="38"/>
  <c r="G58" i="38" s="1"/>
  <c r="M206" i="38" l="1"/>
  <c r="M238" i="38"/>
  <c r="M58" i="38"/>
  <c r="M427" i="38"/>
  <c r="M368" i="38"/>
  <c r="N368" i="38" s="1"/>
  <c r="M191" i="38"/>
  <c r="N191" i="38" s="1"/>
  <c r="M426" i="38"/>
  <c r="M168" i="38"/>
  <c r="N168" i="38" s="1"/>
  <c r="M173" i="38"/>
  <c r="N173" i="38" s="1"/>
  <c r="N58" i="38"/>
  <c r="G311" i="38"/>
  <c r="G423" i="38" s="1"/>
  <c r="N316" i="38"/>
  <c r="N420" i="38"/>
  <c r="N280" i="38"/>
  <c r="N330" i="38"/>
  <c r="N364" i="38"/>
  <c r="N111" i="38"/>
  <c r="N128" i="38"/>
  <c r="N177" i="38"/>
  <c r="N150" i="38"/>
  <c r="N181" i="38"/>
  <c r="N87" i="38"/>
  <c r="N206" i="38"/>
  <c r="N120" i="38"/>
  <c r="N306" i="38"/>
  <c r="N83" i="38"/>
  <c r="N79" i="38"/>
  <c r="N285" i="38"/>
  <c r="N360" i="38"/>
  <c r="N67" i="38"/>
  <c r="N132" i="38"/>
  <c r="N294" i="38"/>
  <c r="N302" i="38"/>
  <c r="N320" i="38"/>
  <c r="N326" i="38"/>
  <c r="N391" i="38"/>
  <c r="N418" i="38"/>
  <c r="N103" i="38"/>
  <c r="N71" i="38"/>
  <c r="N75" i="38"/>
  <c r="N227" i="38"/>
  <c r="N267" i="38"/>
  <c r="N107" i="38"/>
  <c r="N124" i="38"/>
  <c r="N163" i="38"/>
  <c r="N395" i="38"/>
  <c r="N243" i="38"/>
  <c r="N271" i="38"/>
  <c r="N351" i="38"/>
  <c r="N115" i="38"/>
  <c r="N136" i="38"/>
  <c r="N355" i="38"/>
  <c r="G377" i="38"/>
  <c r="G380" i="38" s="1"/>
  <c r="N380" i="38" s="1"/>
  <c r="M423" i="38" l="1"/>
  <c r="N238" i="38"/>
  <c r="N146" i="38"/>
  <c r="N311" i="38"/>
  <c r="N421" i="38" l="1"/>
  <c r="M425" i="38"/>
  <c r="M429" i="38" l="1"/>
  <c r="N429" i="38" s="1"/>
  <c r="N423" i="38"/>
  <c r="N431" i="38" l="1"/>
  <c r="N433" i="38" l="1"/>
  <c r="N434" i="38" s="1"/>
  <c r="M8" i="38"/>
</calcChain>
</file>

<file path=xl/sharedStrings.xml><?xml version="1.0" encoding="utf-8"?>
<sst xmlns="http://schemas.openxmlformats.org/spreadsheetml/2006/main" count="667" uniqueCount="336">
  <si>
    <t>ПОДРЯДЧИК :</t>
  </si>
  <si>
    <t>ЗАКАЗЧИК :</t>
  </si>
  <si>
    <t>ВСЕГО:</t>
  </si>
  <si>
    <t>Транспортные расходы 10%</t>
  </si>
  <si>
    <t>ФОТ / материалы</t>
  </si>
  <si>
    <t>Итого :</t>
  </si>
  <si>
    <t>шт</t>
  </si>
  <si>
    <t>материалов</t>
  </si>
  <si>
    <t>един.</t>
  </si>
  <si>
    <t>расхода</t>
  </si>
  <si>
    <t>изм.</t>
  </si>
  <si>
    <t xml:space="preserve"> </t>
  </si>
  <si>
    <t>всего</t>
  </si>
  <si>
    <t>на ед.</t>
  </si>
  <si>
    <t>п/п</t>
  </si>
  <si>
    <t>Всего, руб</t>
  </si>
  <si>
    <t>Стоимость</t>
  </si>
  <si>
    <t>Цена за</t>
  </si>
  <si>
    <t>Всего</t>
  </si>
  <si>
    <t>Норма</t>
  </si>
  <si>
    <t>Ед.</t>
  </si>
  <si>
    <t>Наименование   материалов</t>
  </si>
  <si>
    <t>Зарплата, руб</t>
  </si>
  <si>
    <t>Кол-во</t>
  </si>
  <si>
    <t>Наименование работ</t>
  </si>
  <si>
    <t>N</t>
  </si>
  <si>
    <t>руб</t>
  </si>
  <si>
    <t>Стоимость:</t>
  </si>
  <si>
    <t>в  т.ч.  НДС  20 %</t>
  </si>
  <si>
    <t>Изготовление стоек-закладных для</t>
  </si>
  <si>
    <t>отверстий, приваривание)</t>
  </si>
  <si>
    <t xml:space="preserve">Изготовление, монтаж </t>
  </si>
  <si>
    <t>т</t>
  </si>
  <si>
    <t>Потолок:</t>
  </si>
  <si>
    <t>м2</t>
  </si>
  <si>
    <t>Монтаж пароизоляции</t>
  </si>
  <si>
    <t>Кровля:</t>
  </si>
  <si>
    <t>м3</t>
  </si>
  <si>
    <t>Монтаж мембраны</t>
  </si>
  <si>
    <t>Монтаж каркаса парапета</t>
  </si>
  <si>
    <t>м.п.</t>
  </si>
  <si>
    <t>(парапет)</t>
  </si>
  <si>
    <t>Стены:</t>
  </si>
  <si>
    <t xml:space="preserve">Огрунтовка поверхности перед </t>
  </si>
  <si>
    <t>Праймер битумный</t>
  </si>
  <si>
    <t>кг</t>
  </si>
  <si>
    <t>устройством наплавляемой кровли</t>
  </si>
  <si>
    <t>Устройство  водоизоляционного ковра</t>
  </si>
  <si>
    <t>Техноэласт ЭКП</t>
  </si>
  <si>
    <t xml:space="preserve">в 2 слоя  </t>
  </si>
  <si>
    <t>Техноэласт ЭПП</t>
  </si>
  <si>
    <t>л</t>
  </si>
  <si>
    <t>растворитель уайт-спирт/ дизтопливо</t>
  </si>
  <si>
    <t>Монтаж труб под вентиляцию</t>
  </si>
  <si>
    <t>Монтаж каркаса для окна</t>
  </si>
  <si>
    <t>м</t>
  </si>
  <si>
    <t>Пол:</t>
  </si>
  <si>
    <t xml:space="preserve">Устройство утепления  пола </t>
  </si>
  <si>
    <t>Фасад:</t>
  </si>
  <si>
    <t>Монтаж ветрозащиты</t>
  </si>
  <si>
    <t>шт.</t>
  </si>
  <si>
    <t>Монтаж утеплителя  t=70 мм</t>
  </si>
  <si>
    <t>Сборка кассет на объекте</t>
  </si>
  <si>
    <t>(в т.ч. разгрузка материала)</t>
  </si>
  <si>
    <t>Монтаж лаг (каркас)</t>
  </si>
  <si>
    <t>Монтаж контррейки</t>
  </si>
  <si>
    <t>Монтаж гипсовинила "Дюрафорт"</t>
  </si>
  <si>
    <t>Монтаж омега-профиля</t>
  </si>
  <si>
    <t>Монтаж кассет</t>
  </si>
  <si>
    <t>Изготовление аллюминиевого листа</t>
  </si>
  <si>
    <t>Изготовление и установка парапетного</t>
  </si>
  <si>
    <t xml:space="preserve">слива (отлив) из оцинкованной стали </t>
  </si>
  <si>
    <t>Устройство примыкания в 2 слоя</t>
  </si>
  <si>
    <t>Кассеты фасадные</t>
  </si>
  <si>
    <t>"Армстронг"</t>
  </si>
  <si>
    <t>Устройство потолков типа</t>
  </si>
  <si>
    <t>t=100мм</t>
  </si>
  <si>
    <t>Утепление стен  мин.плитой</t>
  </si>
  <si>
    <t>Потолок подвесной</t>
  </si>
  <si>
    <t>Крыльцо:</t>
  </si>
  <si>
    <t>Монтаж, демонтаж опалубки,</t>
  </si>
  <si>
    <t>Бетон В25 W6 F150</t>
  </si>
  <si>
    <t>расходные материалы</t>
  </si>
  <si>
    <t xml:space="preserve">опалубка </t>
  </si>
  <si>
    <t>механизмы</t>
  </si>
  <si>
    <t>амортизация оборудования</t>
  </si>
  <si>
    <r>
      <t>бетонирование</t>
    </r>
    <r>
      <rPr>
        <b/>
        <sz val="9"/>
        <rFont val="Arial"/>
        <family val="2"/>
        <charset val="204"/>
      </rPr>
      <t xml:space="preserve"> плиты</t>
    </r>
  </si>
  <si>
    <r>
      <rPr>
        <b/>
        <sz val="9"/>
        <rFont val="Arial"/>
        <family val="2"/>
        <charset val="204"/>
      </rPr>
      <t>крыльца</t>
    </r>
    <r>
      <rPr>
        <sz val="9"/>
        <rFont val="Arial"/>
        <family val="2"/>
        <charset val="204"/>
      </rPr>
      <t xml:space="preserve">  </t>
    </r>
  </si>
  <si>
    <t>Саморез 4,2х 25 мм</t>
  </si>
  <si>
    <t>Пена  монтажная</t>
  </si>
  <si>
    <t>Пена монтажная</t>
  </si>
  <si>
    <t>балл</t>
  </si>
  <si>
    <t>Установка  уголка ПВХ</t>
  </si>
  <si>
    <t>Линолеум</t>
  </si>
  <si>
    <t>Устройство пластикового плинтуса</t>
  </si>
  <si>
    <t>Установка прижимных планок</t>
  </si>
  <si>
    <t>(порожки)</t>
  </si>
  <si>
    <t>Плинтус напольный</t>
  </si>
  <si>
    <t>Монтаж дверного упор-отбойника</t>
  </si>
  <si>
    <t>Уголок пластиковый  (L=3,0 м.п.)</t>
  </si>
  <si>
    <t>Упор торцевой дверной</t>
  </si>
  <si>
    <t>Элементы для плинтуса</t>
  </si>
  <si>
    <t>Шнур для сварки линолеума</t>
  </si>
  <si>
    <t>Монтаж роль-ставней</t>
  </si>
  <si>
    <t>Монтаж подсистемы - кронштейны</t>
  </si>
  <si>
    <t>Минвата  t=70 мм</t>
  </si>
  <si>
    <t>Монтаж подсистемы - направляющие</t>
  </si>
  <si>
    <t>Направляющий алюминиевый</t>
  </si>
  <si>
    <t>профиль</t>
  </si>
  <si>
    <t>Двери:</t>
  </si>
  <si>
    <t>Установка грязевой решетки</t>
  </si>
  <si>
    <t>Изготовление грязевой решетки</t>
  </si>
  <si>
    <t>рез</t>
  </si>
  <si>
    <t>(резка трубы)</t>
  </si>
  <si>
    <t xml:space="preserve">Установка закладных для грязевой </t>
  </si>
  <si>
    <t>решетки</t>
  </si>
  <si>
    <t>Сборка и установка противоскользящего</t>
  </si>
  <si>
    <t>уголка по контуру крыльца</t>
  </si>
  <si>
    <t>Роль-ставни защитные</t>
  </si>
  <si>
    <t>Монтаж оконных конструкций ПВХ</t>
  </si>
  <si>
    <t xml:space="preserve">Дюбель-гвоздь 6х40 </t>
  </si>
  <si>
    <t xml:space="preserve">Пластина монтажная (анкерная) </t>
  </si>
  <si>
    <t xml:space="preserve">Саморез 4,2х19 </t>
  </si>
  <si>
    <t>Клин монтажный</t>
  </si>
  <si>
    <t>Лента  НЛ-120 (гидроизоляционная)</t>
  </si>
  <si>
    <t>Лента ВМ-120 (гидроизоляционная)</t>
  </si>
  <si>
    <t>Саморез кровельный 6,3х60</t>
  </si>
  <si>
    <t>Конструкции ПВХ:</t>
  </si>
  <si>
    <t>Накладка на ступени</t>
  </si>
  <si>
    <t>Решетка придверная</t>
  </si>
  <si>
    <t>Коврик для входной двери</t>
  </si>
  <si>
    <t>Привод для рольставни</t>
  </si>
  <si>
    <t>3) Прочие работы</t>
  </si>
  <si>
    <t>материалы (кроме бетона и арматуры)</t>
  </si>
  <si>
    <t xml:space="preserve">бетон </t>
  </si>
  <si>
    <t>Саморез 3,5х 25 мм</t>
  </si>
  <si>
    <t>обшивкой в  один  слой  ГКЛ</t>
  </si>
  <si>
    <t xml:space="preserve"> Шумоизоляция перегородок   с</t>
  </si>
  <si>
    <t>Профиль завершающий</t>
  </si>
  <si>
    <t>(перегородка толщ. 75мм)</t>
  </si>
  <si>
    <t>Монтаж  каркаса  перегородок с</t>
  </si>
  <si>
    <t>(2,1х5шт=10,5 м)</t>
  </si>
  <si>
    <t>компл.</t>
  </si>
  <si>
    <t xml:space="preserve">Установка наличника на дверные блоки </t>
  </si>
  <si>
    <t>Окраска  торцов крыльца</t>
  </si>
  <si>
    <t>Штукатурка цементная</t>
  </si>
  <si>
    <t>Штукатурка торцов крыльца</t>
  </si>
  <si>
    <t>торцов крыльца</t>
  </si>
  <si>
    <t>Грунтовка бетон-контакт</t>
  </si>
  <si>
    <t>Огрунтовка поверхности крыльца,</t>
  </si>
  <si>
    <r>
      <t>парапета</t>
    </r>
    <r>
      <rPr>
        <i/>
        <sz val="9"/>
        <rFont val="Arial"/>
        <family val="2"/>
        <charset val="204"/>
      </rPr>
      <t xml:space="preserve"> (резка уголка, сверление</t>
    </r>
  </si>
  <si>
    <t>Генподрядчик: ООО "ЭФЕС"</t>
  </si>
  <si>
    <t>МОНТАЖНЫЕ  РАБОТЫ</t>
  </si>
  <si>
    <t>ОТДЕЛОЧНЫЕ  РАБОТЫ</t>
  </si>
  <si>
    <t>Саморез 4,2х13мм</t>
  </si>
  <si>
    <t>Утепление потолка мин.плитой</t>
  </si>
  <si>
    <t>толщ. 10мм</t>
  </si>
  <si>
    <t>Плита OSB 20мм</t>
  </si>
  <si>
    <t>Плита OSB 10мм</t>
  </si>
  <si>
    <t>Минераловатные плиты 100мм</t>
  </si>
  <si>
    <t>Устройство пароизоляции</t>
  </si>
  <si>
    <t>Доска обр. 50х100х6000мм</t>
  </si>
  <si>
    <t>Брус 40х40х3000мм</t>
  </si>
  <si>
    <t>Плита OSB 12мм</t>
  </si>
  <si>
    <t>(в 2 слоя)</t>
  </si>
  <si>
    <t>Монтаж плиты OSB</t>
  </si>
  <si>
    <t>по лагам</t>
  </si>
  <si>
    <t>Уголок 75х75х5мм</t>
  </si>
  <si>
    <t>(6,0мх5,80кг=34,80кг)</t>
  </si>
  <si>
    <t>Брус 75х75х3000мм</t>
  </si>
  <si>
    <t>Электроды ОК 46.00-3.0</t>
  </si>
  <si>
    <t>стойка - 6,0м; балка - 17,0 м</t>
  </si>
  <si>
    <t xml:space="preserve">Лист 12 мм </t>
  </si>
  <si>
    <t xml:space="preserve">транспортировочных петель </t>
  </si>
  <si>
    <t>Раствор М150</t>
  </si>
  <si>
    <t xml:space="preserve">Устройство выкружки из раствора </t>
  </si>
  <si>
    <t>100х100мм</t>
  </si>
  <si>
    <t>Монтаж утеплителя между лагами</t>
  </si>
  <si>
    <t>толщ. 100мм</t>
  </si>
  <si>
    <t>толщ. 20мм</t>
  </si>
  <si>
    <t xml:space="preserve">Обшивка каркаса парапета </t>
  </si>
  <si>
    <t>плитами OSB</t>
  </si>
  <si>
    <t>шир. 400 мм</t>
  </si>
  <si>
    <t>(0,400х1,05=0,420м)</t>
  </si>
  <si>
    <t>(0,500х1,05=0,525м)</t>
  </si>
  <si>
    <t>Лист оцинков. 1250х2500х1мм</t>
  </si>
  <si>
    <t>Обшивка дна оцинкованным листом</t>
  </si>
  <si>
    <t>Ветрозащитная мембрана</t>
  </si>
  <si>
    <t>Гипсовинил "Дюрафорт" 12,5мм</t>
  </si>
  <si>
    <t>Монтаж OSB плиты</t>
  </si>
  <si>
    <t>Плита OSB 10 мм</t>
  </si>
  <si>
    <t>Монтаж пароизоляции в 1 слой</t>
  </si>
  <si>
    <t>толщ. 160мм</t>
  </si>
  <si>
    <t xml:space="preserve">Монтаж плиты OSB </t>
  </si>
  <si>
    <t>Плита OSB 25мм</t>
  </si>
  <si>
    <t>Монтаж фанеры</t>
  </si>
  <si>
    <t>Фанера 1525х1525х16мм</t>
  </si>
  <si>
    <t>Стены</t>
  </si>
  <si>
    <t xml:space="preserve">Устройство утепления пола </t>
  </si>
  <si>
    <t>Устройство напольного покрытия</t>
  </si>
  <si>
    <t>(линолеум)</t>
  </si>
  <si>
    <t xml:space="preserve">Устройство напольного ламинированного </t>
  </si>
  <si>
    <t xml:space="preserve">Ламинат  </t>
  </si>
  <si>
    <t>Подложка 2мм</t>
  </si>
  <si>
    <t>покрытия (ламинат) - 11,20м2</t>
  </si>
  <si>
    <t>обшивкой в один слой дюрафорта</t>
  </si>
  <si>
    <t>Профиль ПС 50х50мм</t>
  </si>
  <si>
    <t>Профиль ПН 50х40мм</t>
  </si>
  <si>
    <t>Саморез 3,5х 25мм</t>
  </si>
  <si>
    <t>брусок 40х40х3000мм (L=0,4м)</t>
  </si>
  <si>
    <t xml:space="preserve">Дюрафорт 12,5мм </t>
  </si>
  <si>
    <t>Минватные плиты 50мм</t>
  </si>
  <si>
    <t>Сверление отверстий в плите OSB для</t>
  </si>
  <si>
    <t xml:space="preserve">вентиляции утеплителя в кровле Ø70мм </t>
  </si>
  <si>
    <t>(1м2=8,086кг)</t>
  </si>
  <si>
    <t>Скоба для степлера строит. П-8</t>
  </si>
  <si>
    <t>(с остеклен., доводчиком, ручкой)</t>
  </si>
  <si>
    <t xml:space="preserve">Пена монтажная </t>
  </si>
  <si>
    <t>Очиститель пены монтажной</t>
  </si>
  <si>
    <t>шпатлевка СТИЗ-А, СТИЗ-В</t>
  </si>
  <si>
    <t xml:space="preserve">лента пароизоляционная </t>
  </si>
  <si>
    <t xml:space="preserve">анкер 10х60мм </t>
  </si>
  <si>
    <t>(болт анкерный с гайкой)</t>
  </si>
  <si>
    <t xml:space="preserve"> в проем</t>
  </si>
  <si>
    <t>Установка теплых дверей (алюмин.)</t>
  </si>
  <si>
    <t>(установка лесов, разгрузка материала,</t>
  </si>
  <si>
    <t xml:space="preserve">подъем по этажам, регулировка створок, </t>
  </si>
  <si>
    <t>установка доводчика, ручки)</t>
  </si>
  <si>
    <t>Д-4 2,35х1,06</t>
  </si>
  <si>
    <t>Д-1 2,1х0,9мм</t>
  </si>
  <si>
    <t>Профиль стартовый</t>
  </si>
  <si>
    <t>Саморез 4,2х 25мм</t>
  </si>
  <si>
    <t>ОК-1 2,35х1,02ммх5=11,98м2</t>
  </si>
  <si>
    <t>ОК-2 0,5х0,9мм=0,45м2</t>
  </si>
  <si>
    <t>Монтаж откосов из Дюрафорта</t>
  </si>
  <si>
    <t>Дюрафорт 12,5мм</t>
  </si>
  <si>
    <t>Жидкие гвозди</t>
  </si>
  <si>
    <t xml:space="preserve">Установка дверных блоков межкомнатных </t>
  </si>
  <si>
    <t xml:space="preserve">шт </t>
  </si>
  <si>
    <t>Гвоздь  финишный</t>
  </si>
  <si>
    <r>
      <t>Замок</t>
    </r>
    <r>
      <rPr>
        <i/>
        <sz val="9"/>
        <rFont val="Arial"/>
        <family val="2"/>
        <charset val="204"/>
      </rPr>
      <t xml:space="preserve"> (входит в стоимость блока)</t>
    </r>
  </si>
  <si>
    <r>
      <t>Петли</t>
    </r>
    <r>
      <rPr>
        <i/>
        <sz val="9"/>
        <rFont val="Arial"/>
        <family val="2"/>
        <charset val="204"/>
      </rPr>
      <t xml:space="preserve"> (входит в стоимость блока)</t>
    </r>
  </si>
  <si>
    <t>МДФ в комплекте ручки,замки</t>
  </si>
  <si>
    <t>Д-2 2,1х0,9м</t>
  </si>
  <si>
    <t>Д-3 2,1х0,7м</t>
  </si>
  <si>
    <t>Дверной блок ДС 21х9</t>
  </si>
  <si>
    <t>Дверной блок ДС 21х7</t>
  </si>
  <si>
    <t>Наличник 2100мм</t>
  </si>
  <si>
    <t>Откосы:</t>
  </si>
  <si>
    <t>(шир. 50 мм) оконные - 30,50м</t>
  </si>
  <si>
    <t>Алюминиевые двери:</t>
  </si>
  <si>
    <t>(шир. 40 мм) дверные - 5,76м</t>
  </si>
  <si>
    <t>Клей для теплоизоляции</t>
  </si>
  <si>
    <t>Кронштейн опорный</t>
  </si>
  <si>
    <t xml:space="preserve">Профиль </t>
  </si>
  <si>
    <t>Ветрозащита</t>
  </si>
  <si>
    <t>алюмин. листа шир. 500 мм</t>
  </si>
  <si>
    <t>(0,600х1,05=0,630м)</t>
  </si>
  <si>
    <t xml:space="preserve">на цоколь (фрезеровка,сборка) </t>
  </si>
  <si>
    <t>шир. 350мм - 26,81м</t>
  </si>
  <si>
    <t>Изготовление и обшивка свесов из</t>
  </si>
  <si>
    <t>шир. 600 мм (парапетная крышка)</t>
  </si>
  <si>
    <t xml:space="preserve">Устройство  простой ц/п стяжки </t>
  </si>
  <si>
    <t>Цементно-песч. раствор М150</t>
  </si>
  <si>
    <t>Цемент ПЦ 400</t>
  </si>
  <si>
    <t>приготовление раствора</t>
  </si>
  <si>
    <t>Отсев фр.0,5</t>
  </si>
  <si>
    <t>толщ. 30 мм</t>
  </si>
  <si>
    <t xml:space="preserve">Устройство керамогранита на пол </t>
  </si>
  <si>
    <t>Приготовление раствора</t>
  </si>
  <si>
    <t>на раствор толщ. 30мм</t>
  </si>
  <si>
    <t>(0,184х94,20=17,333кг)</t>
  </si>
  <si>
    <t>П1 200х230мм (0,2х0,23х4=0,184м2)</t>
  </si>
  <si>
    <t>Монтаж вентиляционных решеток</t>
  </si>
  <si>
    <t>Решетка вентиляцион. 100х100мм</t>
  </si>
  <si>
    <t>Сверление отверстий для вентиляции</t>
  </si>
  <si>
    <t>RAL9006</t>
  </si>
  <si>
    <t>алюмин. панелями Bildex BX0001</t>
  </si>
  <si>
    <t>Изготовление сливов на свес</t>
  </si>
  <si>
    <t>Установка сливов на свес</t>
  </si>
  <si>
    <t>Изготовление откосов из алюмин. листа</t>
  </si>
  <si>
    <t>Монтаж откосов из алюмин. листа</t>
  </si>
  <si>
    <t xml:space="preserve">Изготовление и установка слива (отлив) </t>
  </si>
  <si>
    <t>из алюмин. листа шир. 300мм</t>
  </si>
  <si>
    <t>шир. 200мм (окна-30,5м, двери-5,76м)</t>
  </si>
  <si>
    <t>Лист ОЦ 1250х2000х0,5мм</t>
  </si>
  <si>
    <t>(вентилируемый фасад с облицов.</t>
  </si>
  <si>
    <t>с торца свеса</t>
  </si>
  <si>
    <t>Фольгированная теплоизол. 3мм</t>
  </si>
  <si>
    <t>(профиль соедин. для панелей, профиль завершающий)</t>
  </si>
  <si>
    <t>дюбель для теплоизол. 10*180мм</t>
  </si>
  <si>
    <t>Пароизоляционная пленка 200мкр.</t>
  </si>
  <si>
    <t>Полиэтиленовая пленка 200мкр.</t>
  </si>
  <si>
    <t>Полиэтиленовая пленка 200 мкр.</t>
  </si>
  <si>
    <t>Планка прижимная пороговая (0,9м)</t>
  </si>
  <si>
    <t>Брус 75х75х6000мм</t>
  </si>
  <si>
    <t>пленочный пол - 18,40м2 в электрике</t>
  </si>
  <si>
    <t>Монтаж аллюминиевого листа на цоколь</t>
  </si>
  <si>
    <t>Плитка керамогранитная 300х300мм</t>
  </si>
  <si>
    <t>Краска водоэмульсион. фасадная</t>
  </si>
  <si>
    <t>Труба профильная 40х20мм</t>
  </si>
  <si>
    <t>Труба ПЭ Ø100мм</t>
  </si>
  <si>
    <t>Пенополистирол экструд. 100мм</t>
  </si>
  <si>
    <t>Пенополистирол экструд. 40мм</t>
  </si>
  <si>
    <t>Пенополистирол экструд. 20мм</t>
  </si>
  <si>
    <t>Подготовительные работы:</t>
  </si>
  <si>
    <t>Изготовление и монтаж м/конструкции</t>
  </si>
  <si>
    <t>Труба профил. 100х4мм</t>
  </si>
  <si>
    <t>Труба профил. 80х4мм</t>
  </si>
  <si>
    <t>Труба профил. 160х120х4мм</t>
  </si>
  <si>
    <t>Уголок 50х5мм</t>
  </si>
  <si>
    <t>Арматура А-II Ø12мм</t>
  </si>
  <si>
    <t>Грунтовка металлических поверхностей</t>
  </si>
  <si>
    <t>Грунт ГФ-021</t>
  </si>
  <si>
    <t>грунтом ГФ-021 на 2 раза</t>
  </si>
  <si>
    <t>Итого</t>
  </si>
  <si>
    <t>Окраска металлических поверхностей</t>
  </si>
  <si>
    <t>Эмаль ПФ-115</t>
  </si>
  <si>
    <t>на 2 раза</t>
  </si>
  <si>
    <t>СТРОИТЕЛЬНЫЕ  РАБОТЫ</t>
  </si>
  <si>
    <t>Конструкция металлическая:</t>
  </si>
  <si>
    <t>(каркас, стены)</t>
  </si>
  <si>
    <t>(кровля)</t>
  </si>
  <si>
    <t>55.1</t>
  </si>
  <si>
    <r>
      <rPr>
        <sz val="10"/>
        <rFont val="Arial"/>
        <family val="2"/>
        <charset val="204"/>
      </rPr>
      <t>Основание:</t>
    </r>
    <r>
      <rPr>
        <b/>
        <sz val="10"/>
        <rFont val="Arial"/>
        <family val="2"/>
        <charset val="204"/>
      </rPr>
      <t xml:space="preserve"> 10.108-0116-01.00-КМ, 02.01-0122-00-АР</t>
    </r>
  </si>
  <si>
    <r>
      <t>шуруп по бетону 7,5х152мм</t>
    </r>
    <r>
      <rPr>
        <sz val="8"/>
        <rFont val="Arial"/>
        <family val="2"/>
        <charset val="204"/>
      </rPr>
      <t xml:space="preserve"> (12 шт. на одну двер)</t>
    </r>
  </si>
  <si>
    <t>(2 комп. - деревянные двери, 1 комп. - алюмин.)</t>
  </si>
  <si>
    <t>Саморез кровельный 6,3х75</t>
  </si>
  <si>
    <t>Изделия конструкций ПВХ (поставка Генподрядчика)</t>
  </si>
  <si>
    <t>Конструкция дверная (поставка Генподрядчика)</t>
  </si>
  <si>
    <t>в т.ч. RAL 3020 - 2,0м2) (поставка Генподрядчика)</t>
  </si>
  <si>
    <t>АКП Билдэкс 1000/4000 (поставка Генподрядчика)</t>
  </si>
  <si>
    <t xml:space="preserve">(0,300х1,05=0,315м) </t>
  </si>
  <si>
    <t>Объект: Мобильное здание отдела продаж объекта "Щербакова -2"</t>
  </si>
  <si>
    <t>Расчет стоимости работ № 1</t>
  </si>
  <si>
    <r>
      <t xml:space="preserve">на </t>
    </r>
    <r>
      <rPr>
        <b/>
        <sz val="10"/>
        <rFont val="Arial"/>
        <family val="2"/>
        <charset val="204"/>
      </rPr>
      <t>Общестроительные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</si>
</sst>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00"/>
    <numFmt numFmtId="165" formatCode="0.0000"/>
    <numFmt numFmtId="166" formatCode="_-* #,##0.00_р_._-;\-* #,##0.00_р_._-;_-* &quot;-&quot;??_р_._-;_-@_-"/>
    <numFmt numFmtId="167" formatCode="0.0"/>
    <numFmt numFmtId="168" formatCode="0.0000000"/>
    <numFmt numFmtId="169" formatCode="_-* #,##0.00_ _р_._-;\-* #,##0.00_ _р_._-;_-* &quot;-&quot;??_ _р_.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trike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color rgb="FFFF0000"/>
      <name val="Arial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2" fillId="0" borderId="0"/>
    <xf numFmtId="0" fontId="1" fillId="0" borderId="0"/>
    <xf numFmtId="43" fontId="9" fillId="0" borderId="0" applyFont="0" applyFill="0" applyBorder="0" applyAlignment="0" applyProtection="0"/>
    <xf numFmtId="169" fontId="5" fillId="0" borderId="0" applyFont="0" applyFill="0" applyBorder="0" applyAlignment="0" applyProtection="0"/>
  </cellStyleXfs>
  <cellXfs count="435">
    <xf numFmtId="0" fontId="0" fillId="0" borderId="0" xfId="0"/>
    <xf numFmtId="3" fontId="3" fillId="0" borderId="2" xfId="1" applyNumberFormat="1" applyFont="1" applyFill="1" applyBorder="1"/>
    <xf numFmtId="3" fontId="3" fillId="0" borderId="1" xfId="1" applyNumberFormat="1" applyFont="1" applyFill="1" applyBorder="1"/>
    <xf numFmtId="3" fontId="3" fillId="0" borderId="2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right"/>
    </xf>
    <xf numFmtId="0" fontId="1" fillId="0" borderId="2" xfId="1" applyFont="1" applyFill="1" applyBorder="1" applyAlignment="1">
      <alignment horizontal="center"/>
    </xf>
    <xf numFmtId="3" fontId="1" fillId="0" borderId="2" xfId="1" applyNumberFormat="1" applyFont="1" applyFill="1" applyBorder="1" applyAlignment="1">
      <alignment horizontal="center"/>
    </xf>
    <xf numFmtId="3" fontId="1" fillId="0" borderId="2" xfId="1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right"/>
    </xf>
    <xf numFmtId="0" fontId="1" fillId="0" borderId="0" xfId="1" applyFont="1" applyFill="1"/>
    <xf numFmtId="3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1" xfId="0" applyNumberFormat="1" applyFont="1" applyFill="1" applyBorder="1"/>
    <xf numFmtId="3" fontId="3" fillId="0" borderId="1" xfId="0" applyNumberFormat="1" applyFont="1" applyFill="1" applyBorder="1"/>
    <xf numFmtId="0" fontId="4" fillId="0" borderId="2" xfId="0" applyFont="1" applyFill="1" applyBorder="1" applyAlignment="1">
      <alignment horizontal="left"/>
    </xf>
    <xf numFmtId="2" fontId="1" fillId="0" borderId="2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Fill="1" applyBorder="1"/>
    <xf numFmtId="4" fontId="1" fillId="0" borderId="2" xfId="1" applyNumberFormat="1" applyFont="1" applyFill="1" applyBorder="1" applyAlignment="1">
      <alignment horizontal="right"/>
    </xf>
    <xf numFmtId="4" fontId="1" fillId="0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right" vertical="center"/>
    </xf>
    <xf numFmtId="164" fontId="1" fillId="0" borderId="2" xfId="0" applyNumberFormat="1" applyFont="1" applyFill="1" applyBorder="1"/>
    <xf numFmtId="2" fontId="1" fillId="0" borderId="7" xfId="0" applyNumberFormat="1" applyFont="1" applyFill="1" applyBorder="1"/>
    <xf numFmtId="4" fontId="1" fillId="0" borderId="2" xfId="0" applyNumberFormat="1" applyFont="1" applyFill="1" applyBorder="1"/>
    <xf numFmtId="3" fontId="3" fillId="0" borderId="4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/>
    <xf numFmtId="0" fontId="4" fillId="0" borderId="2" xfId="2" applyFont="1" applyFill="1" applyBorder="1"/>
    <xf numFmtId="0" fontId="4" fillId="0" borderId="1" xfId="2" applyFont="1" applyFill="1" applyBorder="1"/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/>
    </xf>
    <xf numFmtId="3" fontId="1" fillId="0" borderId="4" xfId="0" applyNumberFormat="1" applyFont="1" applyFill="1" applyBorder="1"/>
    <xf numFmtId="0" fontId="7" fillId="0" borderId="2" xfId="0" applyFont="1" applyFill="1" applyBorder="1"/>
    <xf numFmtId="3" fontId="3" fillId="0" borderId="9" xfId="0" applyNumberFormat="1" applyFont="1" applyFill="1" applyBorder="1"/>
    <xf numFmtId="2" fontId="1" fillId="0" borderId="7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3" xfId="0" applyNumberFormat="1" applyFont="1" applyFill="1" applyBorder="1"/>
    <xf numFmtId="3" fontId="1" fillId="0" borderId="3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3" fillId="0" borderId="1" xfId="0" applyNumberFormat="1" applyFont="1" applyFill="1" applyBorder="1" applyAlignment="1">
      <alignment horizontal="right"/>
    </xf>
    <xf numFmtId="3" fontId="3" fillId="0" borderId="1" xfId="2" applyNumberFormat="1" applyFont="1" applyFill="1" applyBorder="1"/>
    <xf numFmtId="2" fontId="1" fillId="0" borderId="10" xfId="0" applyNumberFormat="1" applyFont="1" applyFill="1" applyBorder="1"/>
    <xf numFmtId="3" fontId="3" fillId="0" borderId="9" xfId="1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/>
    </xf>
    <xf numFmtId="3" fontId="3" fillId="0" borderId="2" xfId="0" applyNumberFormat="1" applyFont="1" applyFill="1" applyBorder="1"/>
    <xf numFmtId="4" fontId="1" fillId="0" borderId="3" xfId="1" applyNumberFormat="1" applyFont="1" applyFill="1" applyBorder="1" applyAlignment="1">
      <alignment horizontal="right"/>
    </xf>
    <xf numFmtId="3" fontId="1" fillId="0" borderId="3" xfId="1" applyNumberFormat="1" applyFont="1" applyFill="1" applyBorder="1" applyAlignment="1">
      <alignment horizontal="right"/>
    </xf>
    <xf numFmtId="3" fontId="3" fillId="0" borderId="3" xfId="1" applyNumberFormat="1" applyFont="1" applyFill="1" applyBorder="1"/>
    <xf numFmtId="0" fontId="4" fillId="0" borderId="3" xfId="2" applyFont="1" applyFill="1" applyBorder="1"/>
    <xf numFmtId="0" fontId="1" fillId="0" borderId="2" xfId="2" applyFont="1" applyFill="1" applyBorder="1" applyAlignment="1">
      <alignment horizontal="center"/>
    </xf>
    <xf numFmtId="2" fontId="1" fillId="0" borderId="2" xfId="2" applyNumberFormat="1" applyFont="1" applyFill="1" applyBorder="1"/>
    <xf numFmtId="3" fontId="1" fillId="0" borderId="2" xfId="2" applyNumberFormat="1" applyFont="1" applyFill="1" applyBorder="1"/>
    <xf numFmtId="0" fontId="1" fillId="0" borderId="1" xfId="2" applyFont="1" applyFill="1" applyBorder="1" applyAlignment="1">
      <alignment horizontal="center"/>
    </xf>
    <xf numFmtId="3" fontId="11" fillId="0" borderId="2" xfId="2" applyNumberFormat="1" applyFont="1" applyFill="1" applyBorder="1"/>
    <xf numFmtId="3" fontId="1" fillId="0" borderId="3" xfId="2" applyNumberFormat="1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/>
    <xf numFmtId="4" fontId="1" fillId="0" borderId="2" xfId="2" applyNumberFormat="1" applyFont="1" applyFill="1" applyBorder="1"/>
    <xf numFmtId="0" fontId="4" fillId="0" borderId="2" xfId="2" applyFont="1" applyFill="1" applyBorder="1" applyAlignment="1">
      <alignment horizontal="center"/>
    </xf>
    <xf numFmtId="4" fontId="1" fillId="0" borderId="2" xfId="2" applyNumberFormat="1" applyFont="1" applyFill="1" applyBorder="1" applyAlignment="1">
      <alignment horizontal="center"/>
    </xf>
    <xf numFmtId="3" fontId="1" fillId="0" borderId="2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2" fontId="1" fillId="0" borderId="2" xfId="2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167" fontId="1" fillId="0" borderId="2" xfId="2" applyNumberFormat="1" applyFont="1" applyFill="1" applyBorder="1" applyAlignment="1">
      <alignment horizontal="center"/>
    </xf>
    <xf numFmtId="3" fontId="3" fillId="0" borderId="2" xfId="2" applyNumberFormat="1" applyFont="1" applyFill="1" applyBorder="1"/>
    <xf numFmtId="2" fontId="1" fillId="0" borderId="1" xfId="2" applyNumberFormat="1" applyFont="1" applyFill="1" applyBorder="1"/>
    <xf numFmtId="0" fontId="4" fillId="0" borderId="1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0" fontId="4" fillId="0" borderId="2" xfId="0" applyFont="1" applyFill="1" applyBorder="1" applyAlignment="1">
      <alignment wrapText="1"/>
    </xf>
    <xf numFmtId="2" fontId="1" fillId="0" borderId="7" xfId="0" applyNumberFormat="1" applyFont="1" applyFill="1" applyBorder="1" applyAlignment="1">
      <alignment horizontal="center" vertical="center"/>
    </xf>
    <xf numFmtId="3" fontId="1" fillId="0" borderId="4" xfId="2" applyNumberFormat="1" applyFont="1" applyFill="1" applyBorder="1"/>
    <xf numFmtId="3" fontId="3" fillId="0" borderId="9" xfId="2" applyNumberFormat="1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15" fillId="0" borderId="2" xfId="0" applyFont="1" applyFill="1" applyBorder="1"/>
    <xf numFmtId="0" fontId="4" fillId="0" borderId="7" xfId="0" applyFont="1" applyFill="1" applyBorder="1"/>
    <xf numFmtId="0" fontId="16" fillId="0" borderId="2" xfId="0" applyFont="1" applyFill="1" applyBorder="1"/>
    <xf numFmtId="0" fontId="16" fillId="0" borderId="2" xfId="2" applyFont="1" applyFill="1" applyBorder="1"/>
    <xf numFmtId="0" fontId="4" fillId="0" borderId="2" xfId="2" applyFont="1" applyFill="1" applyBorder="1" applyAlignment="1">
      <alignment wrapText="1"/>
    </xf>
    <xf numFmtId="0" fontId="4" fillId="0" borderId="7" xfId="2" applyFont="1" applyFill="1" applyBorder="1"/>
    <xf numFmtId="0" fontId="16" fillId="0" borderId="2" xfId="0" applyFont="1" applyFill="1" applyBorder="1" applyAlignment="1">
      <alignment horizontal="left"/>
    </xf>
    <xf numFmtId="0" fontId="16" fillId="0" borderId="7" xfId="0" applyFont="1" applyFill="1" applyBorder="1"/>
    <xf numFmtId="0" fontId="4" fillId="0" borderId="0" xfId="2" applyFont="1" applyFill="1"/>
    <xf numFmtId="0" fontId="4" fillId="0" borderId="4" xfId="0" applyFont="1" applyFill="1" applyBorder="1" applyAlignment="1">
      <alignment wrapText="1"/>
    </xf>
    <xf numFmtId="0" fontId="4" fillId="0" borderId="2" xfId="2" applyFont="1" applyFill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0" fontId="16" fillId="0" borderId="2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3" xfId="2" applyFont="1" applyFill="1" applyBorder="1" applyAlignment="1">
      <alignment horizontal="left"/>
    </xf>
    <xf numFmtId="0" fontId="17" fillId="0" borderId="2" xfId="0" applyFont="1" applyFill="1" applyBorder="1" applyAlignment="1"/>
    <xf numFmtId="0" fontId="4" fillId="0" borderId="10" xfId="0" applyFont="1" applyFill="1" applyBorder="1" applyAlignment="1"/>
    <xf numFmtId="0" fontId="4" fillId="0" borderId="0" xfId="2" applyFont="1" applyFill="1" applyAlignment="1"/>
    <xf numFmtId="0" fontId="16" fillId="0" borderId="7" xfId="0" applyFont="1" applyFill="1" applyBorder="1" applyAlignment="1">
      <alignment horizontal="left"/>
    </xf>
    <xf numFmtId="0" fontId="13" fillId="0" borderId="7" xfId="0" applyFont="1" applyFill="1" applyBorder="1"/>
    <xf numFmtId="0" fontId="16" fillId="0" borderId="7" xfId="0" applyFont="1" applyFill="1" applyBorder="1" applyAlignment="1">
      <alignment horizontal="right"/>
    </xf>
    <xf numFmtId="0" fontId="4" fillId="0" borderId="10" xfId="0" applyFont="1" applyFill="1" applyBorder="1"/>
    <xf numFmtId="0" fontId="16" fillId="0" borderId="7" xfId="0" applyFont="1" applyFill="1" applyBorder="1" applyAlignment="1">
      <alignment horizontal="center"/>
    </xf>
    <xf numFmtId="0" fontId="4" fillId="0" borderId="0" xfId="1" applyFont="1" applyFill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/>
    <xf numFmtId="3" fontId="4" fillId="0" borderId="2" xfId="1" applyNumberFormat="1" applyFont="1" applyFill="1" applyBorder="1" applyAlignment="1">
      <alignment horizontal="center"/>
    </xf>
    <xf numFmtId="3" fontId="4" fillId="0" borderId="2" xfId="1" applyNumberFormat="1" applyFont="1" applyFill="1" applyBorder="1" applyAlignment="1">
      <alignment horizontal="left"/>
    </xf>
    <xf numFmtId="3" fontId="4" fillId="0" borderId="3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3" fontId="4" fillId="0" borderId="1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2" fontId="6" fillId="0" borderId="2" xfId="2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3" xfId="2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2" fontId="1" fillId="0" borderId="2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right" vertical="center"/>
    </xf>
    <xf numFmtId="1" fontId="1" fillId="0" borderId="2" xfId="2" applyNumberFormat="1" applyFont="1" applyFill="1" applyBorder="1" applyAlignment="1">
      <alignment horizontal="right" vertical="center"/>
    </xf>
    <xf numFmtId="2" fontId="1" fillId="0" borderId="2" xfId="2" applyNumberFormat="1" applyFont="1" applyFill="1" applyBorder="1" applyAlignment="1">
      <alignment horizontal="right" vertical="center"/>
    </xf>
    <xf numFmtId="3" fontId="3" fillId="0" borderId="2" xfId="2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1" fillId="0" borderId="11" xfId="0" applyNumberFormat="1" applyFont="1" applyFill="1" applyBorder="1"/>
    <xf numFmtId="3" fontId="1" fillId="0" borderId="4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 applyAlignment="1">
      <alignment horizontal="right"/>
    </xf>
    <xf numFmtId="1" fontId="1" fillId="0" borderId="4" xfId="2" applyNumberFormat="1" applyFont="1" applyFill="1" applyBorder="1"/>
    <xf numFmtId="1" fontId="1" fillId="0" borderId="2" xfId="2" applyNumberFormat="1" applyFont="1" applyFill="1" applyBorder="1"/>
    <xf numFmtId="0" fontId="1" fillId="0" borderId="2" xfId="2" applyFont="1" applyFill="1" applyBorder="1"/>
    <xf numFmtId="1" fontId="1" fillId="0" borderId="2" xfId="2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right" vertical="top" wrapText="1"/>
    </xf>
    <xf numFmtId="2" fontId="1" fillId="0" borderId="3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0" xfId="2" applyFont="1" applyFill="1"/>
    <xf numFmtId="4" fontId="1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/>
    <xf numFmtId="0" fontId="18" fillId="0" borderId="0" xfId="2" applyFont="1" applyFill="1"/>
    <xf numFmtId="0" fontId="7" fillId="0" borderId="2" xfId="2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1" fillId="0" borderId="1" xfId="2" applyFont="1" applyFill="1" applyBorder="1"/>
    <xf numFmtId="2" fontId="4" fillId="0" borderId="0" xfId="0" applyNumberFormat="1" applyFont="1" applyFill="1"/>
    <xf numFmtId="0" fontId="18" fillId="0" borderId="0" xfId="0" applyFont="1" applyFill="1" applyBorder="1"/>
    <xf numFmtId="0" fontId="4" fillId="0" borderId="1" xfId="0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/>
    <xf numFmtId="0" fontId="7" fillId="0" borderId="2" xfId="0" applyFont="1" applyFill="1" applyBorder="1" applyAlignment="1">
      <alignment horizontal="left"/>
    </xf>
    <xf numFmtId="165" fontId="1" fillId="0" borderId="2" xfId="2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left" wrapText="1"/>
    </xf>
    <xf numFmtId="0" fontId="18" fillId="0" borderId="2" xfId="2" applyFont="1" applyFill="1" applyBorder="1" applyAlignment="1">
      <alignment horizontal="left" wrapText="1"/>
    </xf>
    <xf numFmtId="0" fontId="16" fillId="0" borderId="2" xfId="2" applyFont="1" applyFill="1" applyBorder="1" applyAlignment="1">
      <alignment horizontal="right" wrapText="1"/>
    </xf>
    <xf numFmtId="164" fontId="1" fillId="0" borderId="2" xfId="2" applyNumberFormat="1" applyFont="1" applyFill="1" applyBorder="1"/>
    <xf numFmtId="0" fontId="4" fillId="0" borderId="2" xfId="2" applyFont="1" applyFill="1" applyBorder="1" applyAlignment="1">
      <alignment horizontal="left" vertical="top" wrapText="1"/>
    </xf>
    <xf numFmtId="0" fontId="7" fillId="0" borderId="2" xfId="2" applyFont="1" applyFill="1" applyBorder="1" applyAlignment="1"/>
    <xf numFmtId="0" fontId="4" fillId="0" borderId="0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1" fillId="0" borderId="0" xfId="2" applyFont="1" applyFill="1" applyBorder="1"/>
    <xf numFmtId="0" fontId="7" fillId="0" borderId="2" xfId="2" applyFont="1" applyFill="1" applyBorder="1" applyAlignment="1">
      <alignment horizontal="left"/>
    </xf>
    <xf numFmtId="0" fontId="16" fillId="0" borderId="2" xfId="2" applyFont="1" applyFill="1" applyBorder="1" applyAlignment="1">
      <alignment horizontal="right"/>
    </xf>
    <xf numFmtId="0" fontId="4" fillId="0" borderId="2" xfId="2" applyFont="1" applyFill="1" applyBorder="1" applyAlignment="1">
      <alignment horizontal="right"/>
    </xf>
    <xf numFmtId="0" fontId="3" fillId="0" borderId="3" xfId="2" applyFont="1" applyFill="1" applyBorder="1" applyAlignment="1">
      <alignment horizontal="center"/>
    </xf>
    <xf numFmtId="0" fontId="1" fillId="0" borderId="2" xfId="0" applyFont="1" applyFill="1" applyBorder="1"/>
    <xf numFmtId="164" fontId="1" fillId="0" borderId="3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1" xfId="2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3" xfId="1" applyNumberFormat="1" applyFont="1" applyFill="1" applyBorder="1" applyAlignment="1">
      <alignment horizontal="right"/>
    </xf>
    <xf numFmtId="2" fontId="1" fillId="0" borderId="2" xfId="1" applyNumberFormat="1" applyFont="1" applyFill="1" applyBorder="1" applyAlignment="1">
      <alignment horizontal="right"/>
    </xf>
    <xf numFmtId="2" fontId="1" fillId="0" borderId="1" xfId="1" applyNumberFormat="1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horizontal="right"/>
    </xf>
    <xf numFmtId="2" fontId="1" fillId="0" borderId="2" xfId="2" applyNumberFormat="1" applyFont="1" applyFill="1" applyBorder="1" applyAlignment="1">
      <alignment horizontal="right"/>
    </xf>
    <xf numFmtId="2" fontId="1" fillId="0" borderId="1" xfId="2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3" fillId="0" borderId="7" xfId="0" applyNumberFormat="1" applyFont="1" applyFill="1" applyBorder="1" applyAlignment="1">
      <alignment horizontal="right"/>
    </xf>
    <xf numFmtId="2" fontId="1" fillId="0" borderId="3" xfId="2" applyNumberFormat="1" applyFont="1" applyFill="1" applyBorder="1" applyAlignment="1">
      <alignment horizontal="right"/>
    </xf>
    <xf numFmtId="1" fontId="1" fillId="0" borderId="1" xfId="2" applyNumberFormat="1" applyFont="1" applyFill="1" applyBorder="1" applyAlignment="1">
      <alignment horizontal="right"/>
    </xf>
    <xf numFmtId="0" fontId="1" fillId="0" borderId="1" xfId="0" applyFont="1" applyFill="1" applyBorder="1"/>
    <xf numFmtId="0" fontId="21" fillId="0" borderId="2" xfId="2" applyFont="1" applyFill="1" applyBorder="1"/>
    <xf numFmtId="49" fontId="4" fillId="0" borderId="2" xfId="2" applyNumberFormat="1" applyFont="1" applyFill="1" applyBorder="1"/>
    <xf numFmtId="0" fontId="3" fillId="0" borderId="2" xfId="2" applyFont="1" applyFill="1" applyBorder="1" applyAlignment="1">
      <alignment horizontal="center"/>
    </xf>
    <xf numFmtId="4" fontId="1" fillId="0" borderId="2" xfId="2" applyNumberFormat="1" applyFont="1" applyFill="1" applyBorder="1" applyAlignment="1">
      <alignment horizontal="right"/>
    </xf>
    <xf numFmtId="4" fontId="1" fillId="0" borderId="1" xfId="2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3" xfId="2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 vertical="center"/>
    </xf>
    <xf numFmtId="4" fontId="20" fillId="0" borderId="2" xfId="2" applyNumberFormat="1" applyFont="1" applyFill="1" applyBorder="1"/>
    <xf numFmtId="4" fontId="20" fillId="0" borderId="2" xfId="0" applyNumberFormat="1" applyFont="1" applyFill="1" applyBorder="1"/>
    <xf numFmtId="164" fontId="1" fillId="0" borderId="10" xfId="0" applyNumberFormat="1" applyFont="1" applyFill="1" applyBorder="1"/>
    <xf numFmtId="0" fontId="17" fillId="0" borderId="3" xfId="0" applyFont="1" applyFill="1" applyBorder="1" applyAlignment="1"/>
    <xf numFmtId="4" fontId="1" fillId="0" borderId="3" xfId="0" applyNumberFormat="1" applyFont="1" applyFill="1" applyBorder="1" applyAlignment="1">
      <alignment horizontal="right" vertical="center"/>
    </xf>
    <xf numFmtId="1" fontId="1" fillId="0" borderId="7" xfId="0" applyNumberFormat="1" applyFont="1" applyFill="1" applyBorder="1"/>
    <xf numFmtId="1" fontId="1" fillId="0" borderId="10" xfId="0" applyNumberFormat="1" applyFont="1" applyFill="1" applyBorder="1"/>
    <xf numFmtId="3" fontId="3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/>
    </xf>
    <xf numFmtId="164" fontId="3" fillId="0" borderId="3" xfId="0" applyNumberFormat="1" applyFont="1" applyFill="1" applyBorder="1"/>
    <xf numFmtId="3" fontId="3" fillId="0" borderId="2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/>
    <xf numFmtId="4" fontId="1" fillId="0" borderId="6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3" xfId="2" applyNumberFormat="1" applyFont="1" applyFill="1" applyBorder="1" applyAlignment="1">
      <alignment horizontal="center"/>
    </xf>
    <xf numFmtId="2" fontId="1" fillId="0" borderId="2" xfId="2" applyNumberFormat="1" applyFont="1" applyFill="1" applyBorder="1" applyAlignment="1">
      <alignment vertical="center"/>
    </xf>
    <xf numFmtId="4" fontId="1" fillId="0" borderId="2" xfId="2" applyNumberFormat="1" applyFont="1" applyFill="1" applyBorder="1" applyAlignment="1">
      <alignment horizontal="right" vertical="center"/>
    </xf>
    <xf numFmtId="3" fontId="1" fillId="0" borderId="2" xfId="2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3" fontId="1" fillId="0" borderId="0" xfId="1" applyNumberFormat="1" applyFont="1" applyFill="1"/>
    <xf numFmtId="0" fontId="1" fillId="0" borderId="0" xfId="1" applyFont="1" applyFill="1" applyAlignment="1">
      <alignment horizontal="center" vertical="center"/>
    </xf>
    <xf numFmtId="4" fontId="1" fillId="0" borderId="0" xfId="1" applyNumberFormat="1" applyFont="1" applyFill="1"/>
    <xf numFmtId="0" fontId="1" fillId="0" borderId="0" xfId="0" applyFont="1" applyFill="1" applyAlignment="1"/>
    <xf numFmtId="0" fontId="1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1" fillId="0" borderId="0" xfId="2" applyFont="1" applyFill="1" applyAlignment="1"/>
    <xf numFmtId="4" fontId="6" fillId="0" borderId="0" xfId="0" applyNumberFormat="1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 vertical="center"/>
    </xf>
    <xf numFmtId="3" fontId="1" fillId="0" borderId="0" xfId="2" applyNumberFormat="1" applyFont="1" applyFill="1" applyAlignment="1">
      <alignment horizontal="center"/>
    </xf>
    <xf numFmtId="4" fontId="1" fillId="0" borderId="0" xfId="2" applyNumberFormat="1" applyFont="1" applyFill="1" applyAlignment="1">
      <alignment horizontal="center"/>
    </xf>
    <xf numFmtId="0" fontId="3" fillId="0" borderId="6" xfId="2" applyFont="1" applyFill="1" applyBorder="1" applyAlignment="1">
      <alignment horizontal="left"/>
    </xf>
    <xf numFmtId="0" fontId="1" fillId="0" borderId="0" xfId="2" applyFont="1" applyFill="1" applyAlignment="1">
      <alignment vertical="center"/>
    </xf>
    <xf numFmtId="0" fontId="1" fillId="0" borderId="6" xfId="2" applyFont="1" applyFill="1" applyBorder="1"/>
    <xf numFmtId="3" fontId="1" fillId="0" borderId="0" xfId="2" applyNumberFormat="1" applyFont="1" applyFill="1" applyBorder="1"/>
    <xf numFmtId="0" fontId="1" fillId="0" borderId="6" xfId="2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/>
    </xf>
    <xf numFmtId="3" fontId="1" fillId="0" borderId="6" xfId="2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3" fontId="4" fillId="0" borderId="2" xfId="1" applyNumberFormat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3" fontId="1" fillId="0" borderId="7" xfId="1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4" fontId="1" fillId="0" borderId="2" xfId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3" fontId="3" fillId="0" borderId="11" xfId="0" applyNumberFormat="1" applyFont="1" applyFill="1" applyBorder="1"/>
    <xf numFmtId="0" fontId="4" fillId="0" borderId="2" xfId="1" applyNumberFormat="1" applyFont="1" applyFill="1" applyBorder="1" applyAlignment="1">
      <alignment horizontal="center"/>
    </xf>
    <xf numFmtId="0" fontId="13" fillId="0" borderId="8" xfId="0" applyFont="1" applyFill="1" applyBorder="1"/>
    <xf numFmtId="3" fontId="1" fillId="0" borderId="11" xfId="0" applyNumberFormat="1" applyFont="1" applyFill="1" applyBorder="1" applyAlignment="1">
      <alignment horizontal="right"/>
    </xf>
    <xf numFmtId="0" fontId="4" fillId="0" borderId="2" xfId="2" applyFont="1" applyFill="1" applyBorder="1" applyAlignment="1"/>
    <xf numFmtId="2" fontId="1" fillId="0" borderId="2" xfId="2" applyNumberFormat="1" applyFont="1" applyFill="1" applyBorder="1" applyAlignment="1">
      <alignment horizontal="right" wrapText="1"/>
    </xf>
    <xf numFmtId="0" fontId="16" fillId="0" borderId="2" xfId="2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/>
    </xf>
    <xf numFmtId="2" fontId="1" fillId="0" borderId="7" xfId="2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49" fontId="16" fillId="0" borderId="2" xfId="0" applyNumberFormat="1" applyFont="1" applyFill="1" applyBorder="1"/>
    <xf numFmtId="4" fontId="1" fillId="0" borderId="4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/>
    </xf>
    <xf numFmtId="167" fontId="1" fillId="0" borderId="2" xfId="0" applyNumberFormat="1" applyFont="1" applyFill="1" applyBorder="1" applyAlignment="1">
      <alignment horizontal="right" vertical="center"/>
    </xf>
    <xf numFmtId="3" fontId="3" fillId="0" borderId="8" xfId="2" applyNumberFormat="1" applyFont="1" applyFill="1" applyBorder="1" applyAlignment="1">
      <alignment horizontal="center"/>
    </xf>
    <xf numFmtId="1" fontId="1" fillId="0" borderId="3" xfId="2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right" vertical="center"/>
    </xf>
    <xf numFmtId="2" fontId="4" fillId="0" borderId="2" xfId="2" applyNumberFormat="1" applyFont="1" applyFill="1" applyBorder="1" applyAlignment="1">
      <alignment horizontal="right"/>
    </xf>
    <xf numFmtId="4" fontId="4" fillId="0" borderId="2" xfId="2" applyNumberFormat="1" applyFont="1" applyFill="1" applyBorder="1" applyAlignment="1">
      <alignment horizontal="right"/>
    </xf>
    <xf numFmtId="3" fontId="4" fillId="0" borderId="0" xfId="2" applyNumberFormat="1" applyFont="1" applyFill="1"/>
    <xf numFmtId="1" fontId="1" fillId="0" borderId="7" xfId="0" applyNumberFormat="1" applyFont="1" applyFill="1" applyBorder="1" applyAlignment="1">
      <alignment horizontal="right"/>
    </xf>
    <xf numFmtId="4" fontId="4" fillId="0" borderId="2" xfId="2" applyNumberFormat="1" applyFont="1" applyFill="1" applyBorder="1"/>
    <xf numFmtId="0" fontId="21" fillId="0" borderId="0" xfId="0" applyFont="1" applyFill="1"/>
    <xf numFmtId="2" fontId="3" fillId="0" borderId="2" xfId="0" applyNumberFormat="1" applyFont="1" applyFill="1" applyBorder="1"/>
    <xf numFmtId="0" fontId="4" fillId="0" borderId="3" xfId="1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3" fontId="1" fillId="0" borderId="10" xfId="1" applyNumberFormat="1" applyFont="1" applyFill="1" applyBorder="1" applyAlignment="1">
      <alignment horizontal="center"/>
    </xf>
    <xf numFmtId="3" fontId="1" fillId="0" borderId="3" xfId="1" applyNumberFormat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right" vertical="center"/>
    </xf>
    <xf numFmtId="0" fontId="4" fillId="0" borderId="3" xfId="1" applyFont="1" applyFill="1" applyBorder="1"/>
    <xf numFmtId="3" fontId="3" fillId="0" borderId="3" xfId="1" applyNumberFormat="1" applyFont="1" applyFill="1" applyBorder="1" applyAlignment="1">
      <alignment horizontal="center"/>
    </xf>
    <xf numFmtId="0" fontId="8" fillId="0" borderId="2" xfId="1" applyFont="1" applyFill="1" applyBorder="1"/>
    <xf numFmtId="3" fontId="1" fillId="0" borderId="1" xfId="1" applyNumberFormat="1" applyFont="1" applyFill="1" applyBorder="1"/>
    <xf numFmtId="0" fontId="1" fillId="0" borderId="0" xfId="1" applyFont="1" applyFill="1" applyAlignment="1">
      <alignment horizontal="left"/>
    </xf>
    <xf numFmtId="4" fontId="1" fillId="0" borderId="0" xfId="1" applyNumberFormat="1" applyFont="1" applyFill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/>
    <xf numFmtId="0" fontId="22" fillId="0" borderId="0" xfId="0" applyFont="1" applyFill="1"/>
    <xf numFmtId="0" fontId="22" fillId="0" borderId="0" xfId="0" applyFont="1" applyFill="1" applyBorder="1"/>
    <xf numFmtId="0" fontId="3" fillId="0" borderId="0" xfId="0" applyFont="1" applyFill="1" applyAlignment="1"/>
    <xf numFmtId="3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7" fillId="0" borderId="7" xfId="0" applyFont="1" applyFill="1" applyBorder="1" applyAlignment="1">
      <alignment wrapText="1"/>
    </xf>
    <xf numFmtId="0" fontId="17" fillId="0" borderId="2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4" fontId="3" fillId="0" borderId="2" xfId="0" applyNumberFormat="1" applyFont="1" applyFill="1" applyBorder="1" applyAlignment="1">
      <alignment horizontal="right"/>
    </xf>
    <xf numFmtId="0" fontId="17" fillId="0" borderId="2" xfId="2" applyFont="1" applyFill="1" applyBorder="1" applyAlignment="1"/>
    <xf numFmtId="166" fontId="16" fillId="0" borderId="2" xfId="5" applyNumberFormat="1" applyFont="1" applyFill="1" applyBorder="1"/>
    <xf numFmtId="1" fontId="1" fillId="0" borderId="0" xfId="2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right" vertical="center"/>
    </xf>
    <xf numFmtId="0" fontId="13" fillId="0" borderId="2" xfId="2" applyFont="1" applyFill="1" applyBorder="1" applyAlignment="1">
      <alignment horizontal="left" wrapText="1"/>
    </xf>
    <xf numFmtId="0" fontId="19" fillId="0" borderId="2" xfId="2" applyFont="1" applyFill="1" applyBorder="1" applyAlignment="1">
      <alignment horizontal="left" wrapText="1"/>
    </xf>
    <xf numFmtId="0" fontId="13" fillId="0" borderId="2" xfId="2" applyFont="1" applyFill="1" applyBorder="1" applyAlignment="1">
      <alignment horizontal="left"/>
    </xf>
    <xf numFmtId="0" fontId="1" fillId="0" borderId="0" xfId="1" applyFont="1" applyFill="1" applyAlignment="1">
      <alignment horizontal="left"/>
    </xf>
    <xf numFmtId="0" fontId="10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1" fillId="0" borderId="6" xfId="2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Финансовый" xfId="5" builtinId="3"/>
    <cellStyle name="Финансовый 2" xfId="6"/>
  </cellStyles>
  <dxfs count="0"/>
  <tableStyles count="0" defaultTableStyle="TableStyleMedium9" defaultPivotStyle="PivotStyleLight16"/>
  <colors>
    <mruColors>
      <color rgb="FFCCFFCC"/>
      <color rgb="FF99FF99"/>
      <color rgb="FFFFFFCC"/>
      <color rgb="FFFFCCCC"/>
      <color rgb="FFFF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W438"/>
  <sheetViews>
    <sheetView tabSelected="1" zoomScaleNormal="100" zoomScaleSheetLayoutView="90" workbookViewId="0">
      <selection activeCell="T29" sqref="T29"/>
    </sheetView>
  </sheetViews>
  <sheetFormatPr defaultColWidth="8.85546875" defaultRowHeight="12.75" x14ac:dyDescent="0.2"/>
  <cols>
    <col min="1" max="1" width="8.85546875" style="13"/>
    <col min="2" max="2" width="4" style="13" customWidth="1"/>
    <col min="3" max="3" width="33" style="13" customWidth="1"/>
    <col min="4" max="4" width="5.7109375" style="310" customWidth="1"/>
    <col min="5" max="5" width="6.5703125" style="13" customWidth="1"/>
    <col min="6" max="6" width="6.28515625" style="13" customWidth="1"/>
    <col min="7" max="7" width="9.7109375" style="311" customWidth="1"/>
    <col min="8" max="8" width="46.7109375" style="13" customWidth="1"/>
    <col min="9" max="9" width="4.42578125" style="312" customWidth="1"/>
    <col min="10" max="10" width="7.28515625" style="312" customWidth="1"/>
    <col min="11" max="11" width="7.28515625" style="13" customWidth="1"/>
    <col min="12" max="12" width="9.140625" style="313" customWidth="1"/>
    <col min="13" max="13" width="10.5703125" style="311" customWidth="1"/>
    <col min="14" max="14" width="10.28515625" style="311" customWidth="1"/>
    <col min="15" max="15" width="8.85546875" style="13"/>
    <col min="16" max="16" width="12.7109375" style="13" customWidth="1"/>
    <col min="17" max="17" width="9.5703125" style="13" bestFit="1" customWidth="1"/>
    <col min="18" max="16384" width="8.85546875" style="13"/>
  </cols>
  <sheetData>
    <row r="2" spans="2:20" s="409" customFormat="1" ht="14.25" x14ac:dyDescent="0.2">
      <c r="B2" s="314" t="s">
        <v>151</v>
      </c>
      <c r="C2" s="315"/>
      <c r="D2" s="177"/>
      <c r="E2" s="315"/>
      <c r="F2" s="315"/>
      <c r="G2" s="316"/>
      <c r="H2" s="315"/>
      <c r="I2" s="317"/>
      <c r="J2" s="317"/>
      <c r="K2" s="315"/>
      <c r="L2" s="318"/>
      <c r="M2" s="316"/>
      <c r="N2" s="319"/>
      <c r="O2" s="410"/>
      <c r="P2" s="410"/>
      <c r="Q2" s="410"/>
      <c r="R2" s="410"/>
      <c r="S2" s="410"/>
    </row>
    <row r="3" spans="2:20" s="409" customFormat="1" ht="14.25" x14ac:dyDescent="0.2">
      <c r="B3" s="177" t="s">
        <v>333</v>
      </c>
      <c r="C3" s="320"/>
      <c r="D3" s="321"/>
      <c r="E3" s="320"/>
      <c r="F3" s="320"/>
      <c r="G3" s="322"/>
      <c r="H3" s="320"/>
      <c r="I3" s="323"/>
      <c r="J3" s="323"/>
      <c r="K3" s="320"/>
      <c r="L3" s="324"/>
      <c r="M3" s="322"/>
      <c r="N3" s="319"/>
      <c r="O3" s="410"/>
      <c r="P3" s="410"/>
      <c r="Q3" s="410"/>
      <c r="R3" s="410"/>
      <c r="S3" s="410"/>
    </row>
    <row r="4" spans="2:20" s="409" customFormat="1" ht="14.25" x14ac:dyDescent="0.2">
      <c r="B4" s="411"/>
      <c r="C4" s="325"/>
      <c r="D4" s="177"/>
      <c r="E4" s="315"/>
      <c r="F4" s="315"/>
      <c r="G4" s="316"/>
      <c r="H4" s="98"/>
      <c r="I4" s="317"/>
      <c r="J4" s="317"/>
      <c r="K4" s="315"/>
      <c r="L4" s="326"/>
      <c r="M4" s="316"/>
      <c r="N4" s="316"/>
      <c r="O4" s="410"/>
      <c r="P4" s="410"/>
      <c r="Q4" s="410"/>
      <c r="R4" s="410"/>
      <c r="S4" s="410"/>
    </row>
    <row r="5" spans="2:20" s="128" customFormat="1" ht="18" x14ac:dyDescent="0.25">
      <c r="B5" s="429" t="s">
        <v>334</v>
      </c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113"/>
      <c r="P5" s="113"/>
      <c r="Q5" s="113"/>
      <c r="R5" s="113"/>
      <c r="S5" s="113"/>
      <c r="T5" s="113"/>
    </row>
    <row r="6" spans="2:20" s="128" customFormat="1" x14ac:dyDescent="0.2">
      <c r="B6" s="430" t="s">
        <v>335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113"/>
      <c r="P6" s="113"/>
      <c r="Q6" s="113"/>
      <c r="R6" s="113"/>
      <c r="S6" s="113"/>
      <c r="T6" s="113"/>
    </row>
    <row r="7" spans="2:20" s="128" customFormat="1" x14ac:dyDescent="0.2">
      <c r="B7" s="327"/>
      <c r="C7" s="327"/>
      <c r="D7" s="328"/>
      <c r="E7" s="327"/>
      <c r="F7" s="327"/>
      <c r="G7" s="329"/>
      <c r="H7" s="327"/>
      <c r="I7" s="328"/>
      <c r="J7" s="328"/>
      <c r="K7" s="327"/>
      <c r="L7" s="330"/>
      <c r="M7" s="329"/>
      <c r="N7" s="329"/>
      <c r="O7" s="113"/>
      <c r="P7" s="113"/>
      <c r="Q7" s="113"/>
      <c r="R7" s="113"/>
      <c r="S7" s="113"/>
      <c r="T7" s="113"/>
    </row>
    <row r="8" spans="2:20" s="128" customFormat="1" x14ac:dyDescent="0.2">
      <c r="B8" s="331" t="s">
        <v>324</v>
      </c>
      <c r="D8" s="332"/>
      <c r="E8" s="333"/>
      <c r="F8" s="234"/>
      <c r="G8" s="334"/>
      <c r="H8" s="203"/>
      <c r="I8" s="335"/>
      <c r="J8" s="335"/>
      <c r="K8" s="431" t="s">
        <v>27</v>
      </c>
      <c r="L8" s="431"/>
      <c r="M8" s="336">
        <f>N433</f>
        <v>0</v>
      </c>
      <c r="N8" s="337" t="s">
        <v>26</v>
      </c>
      <c r="O8" s="113"/>
      <c r="P8" s="113"/>
      <c r="Q8" s="113"/>
      <c r="R8" s="113"/>
      <c r="S8" s="113"/>
      <c r="T8" s="113"/>
    </row>
    <row r="9" spans="2:20" s="128" customFormat="1" ht="12" x14ac:dyDescent="0.2">
      <c r="B9" s="338" t="s">
        <v>25</v>
      </c>
      <c r="C9" s="432" t="s">
        <v>24</v>
      </c>
      <c r="D9" s="339" t="s">
        <v>20</v>
      </c>
      <c r="E9" s="338" t="s">
        <v>23</v>
      </c>
      <c r="F9" s="434" t="s">
        <v>22</v>
      </c>
      <c r="G9" s="434"/>
      <c r="H9" s="338" t="s">
        <v>21</v>
      </c>
      <c r="I9" s="339" t="s">
        <v>20</v>
      </c>
      <c r="J9" s="339" t="s">
        <v>19</v>
      </c>
      <c r="K9" s="338" t="s">
        <v>18</v>
      </c>
      <c r="L9" s="340" t="s">
        <v>17</v>
      </c>
      <c r="M9" s="136" t="s">
        <v>16</v>
      </c>
      <c r="N9" s="136" t="s">
        <v>15</v>
      </c>
    </row>
    <row r="10" spans="2:20" s="128" customFormat="1" ht="12" x14ac:dyDescent="0.2">
      <c r="B10" s="129" t="s">
        <v>14</v>
      </c>
      <c r="C10" s="433"/>
      <c r="D10" s="137" t="s">
        <v>10</v>
      </c>
      <c r="E10" s="129"/>
      <c r="F10" s="129" t="s">
        <v>13</v>
      </c>
      <c r="G10" s="134" t="s">
        <v>12</v>
      </c>
      <c r="H10" s="129" t="s">
        <v>11</v>
      </c>
      <c r="I10" s="137" t="s">
        <v>10</v>
      </c>
      <c r="J10" s="137" t="s">
        <v>9</v>
      </c>
      <c r="K10" s="129" t="s">
        <v>9</v>
      </c>
      <c r="L10" s="341" t="s">
        <v>8</v>
      </c>
      <c r="M10" s="134" t="s">
        <v>7</v>
      </c>
      <c r="N10" s="342"/>
    </row>
    <row r="11" spans="2:20" s="128" customFormat="1" ht="12" x14ac:dyDescent="0.2">
      <c r="B11" s="343">
        <v>1</v>
      </c>
      <c r="C11" s="343">
        <v>2</v>
      </c>
      <c r="D11" s="344">
        <v>3</v>
      </c>
      <c r="E11" s="343">
        <v>4</v>
      </c>
      <c r="F11" s="343">
        <v>5</v>
      </c>
      <c r="G11" s="345">
        <v>6</v>
      </c>
      <c r="H11" s="343">
        <v>7</v>
      </c>
      <c r="I11" s="344">
        <v>8</v>
      </c>
      <c r="J11" s="344">
        <v>9</v>
      </c>
      <c r="K11" s="343">
        <v>10</v>
      </c>
      <c r="L11" s="345">
        <v>11</v>
      </c>
      <c r="M11" s="345">
        <v>12</v>
      </c>
      <c r="N11" s="345">
        <v>13</v>
      </c>
    </row>
    <row r="12" spans="2:20" s="128" customFormat="1" x14ac:dyDescent="0.2">
      <c r="B12" s="129"/>
      <c r="C12" s="346" t="s">
        <v>319</v>
      </c>
      <c r="D12" s="137"/>
      <c r="E12" s="7"/>
      <c r="F12" s="347"/>
      <c r="G12" s="8"/>
      <c r="H12" s="348"/>
      <c r="I12" s="137"/>
      <c r="J12" s="30"/>
      <c r="K12" s="7"/>
      <c r="L12" s="349"/>
      <c r="M12" s="8"/>
      <c r="N12" s="8"/>
    </row>
    <row r="13" spans="2:20" s="128" customFormat="1" x14ac:dyDescent="0.2">
      <c r="B13" s="73"/>
      <c r="C13" s="350" t="s">
        <v>305</v>
      </c>
      <c r="D13" s="42"/>
      <c r="E13" s="15"/>
      <c r="F13" s="52"/>
      <c r="G13" s="14"/>
      <c r="H13" s="351"/>
      <c r="I13" s="42"/>
      <c r="J13" s="164"/>
      <c r="K13" s="15"/>
      <c r="L13" s="201"/>
      <c r="M13" s="14"/>
      <c r="N13" s="14"/>
    </row>
    <row r="14" spans="2:20" s="128" customFormat="1" x14ac:dyDescent="0.2">
      <c r="B14" s="299"/>
      <c r="C14" s="352" t="s">
        <v>320</v>
      </c>
      <c r="D14" s="59"/>
      <c r="E14" s="181"/>
      <c r="F14" s="244"/>
      <c r="G14" s="60"/>
      <c r="H14" s="353"/>
      <c r="I14" s="59"/>
      <c r="J14" s="240"/>
      <c r="K14" s="181"/>
      <c r="L14" s="204"/>
      <c r="M14" s="60"/>
      <c r="N14" s="60"/>
    </row>
    <row r="15" spans="2:20" s="98" customFormat="1" ht="12.6" customHeight="1" x14ac:dyDescent="0.2">
      <c r="B15" s="297">
        <v>5</v>
      </c>
      <c r="C15" s="285" t="s">
        <v>306</v>
      </c>
      <c r="D15" s="73" t="s">
        <v>32</v>
      </c>
      <c r="E15" s="153">
        <v>1.635</v>
      </c>
      <c r="F15" s="52"/>
      <c r="G15" s="14">
        <f>E15*F15</f>
        <v>0</v>
      </c>
      <c r="H15" s="53" t="s">
        <v>307</v>
      </c>
      <c r="I15" s="42" t="s">
        <v>32</v>
      </c>
      <c r="J15" s="215">
        <v>0.20100000000000001</v>
      </c>
      <c r="K15" s="31">
        <f>J15*E15</f>
        <v>0.32863500000000001</v>
      </c>
      <c r="L15" s="283"/>
      <c r="M15" s="36">
        <f>K15*L15</f>
        <v>0</v>
      </c>
      <c r="N15" s="61"/>
    </row>
    <row r="16" spans="2:20" s="98" customFormat="1" ht="13.5" customHeight="1" x14ac:dyDescent="0.2">
      <c r="B16" s="297"/>
      <c r="C16" s="281" t="s">
        <v>321</v>
      </c>
      <c r="D16" s="116"/>
      <c r="E16" s="282"/>
      <c r="F16" s="412"/>
      <c r="G16" s="14"/>
      <c r="H16" s="72" t="s">
        <v>308</v>
      </c>
      <c r="I16" s="42" t="s">
        <v>32</v>
      </c>
      <c r="J16" s="215">
        <v>0.311</v>
      </c>
      <c r="K16" s="31">
        <f>J16*E15</f>
        <v>0.50848499999999996</v>
      </c>
      <c r="L16" s="283"/>
      <c r="M16" s="36">
        <f>K16*L16</f>
        <v>0</v>
      </c>
      <c r="N16" s="61"/>
    </row>
    <row r="17" spans="2:14" s="98" customFormat="1" ht="13.5" customHeight="1" x14ac:dyDescent="0.2">
      <c r="B17" s="297"/>
      <c r="C17" s="413"/>
      <c r="D17" s="73"/>
      <c r="E17" s="284"/>
      <c r="F17" s="52"/>
      <c r="G17" s="14"/>
      <c r="H17" s="72" t="s">
        <v>309</v>
      </c>
      <c r="I17" s="42" t="s">
        <v>32</v>
      </c>
      <c r="J17" s="354">
        <v>0.63600000000000001</v>
      </c>
      <c r="K17" s="31">
        <f>J17*E15</f>
        <v>1.03986</v>
      </c>
      <c r="L17" s="283"/>
      <c r="M17" s="36">
        <f>K17*L17</f>
        <v>0</v>
      </c>
      <c r="N17" s="61"/>
    </row>
    <row r="18" spans="2:14" s="98" customFormat="1" ht="13.5" customHeight="1" x14ac:dyDescent="0.2">
      <c r="B18" s="297"/>
      <c r="C18" s="285"/>
      <c r="D18" s="73"/>
      <c r="E18" s="15"/>
      <c r="F18" s="52"/>
      <c r="G18" s="14"/>
      <c r="H18" s="53" t="s">
        <v>310</v>
      </c>
      <c r="I18" s="42" t="s">
        <v>32</v>
      </c>
      <c r="J18" s="354">
        <v>5.2999999999999999E-2</v>
      </c>
      <c r="K18" s="31">
        <f>J18*E15</f>
        <v>8.6654999999999996E-2</v>
      </c>
      <c r="L18" s="283"/>
      <c r="M18" s="36">
        <f>K18*L18</f>
        <v>0</v>
      </c>
      <c r="N18" s="61"/>
    </row>
    <row r="19" spans="2:14" s="98" customFormat="1" x14ac:dyDescent="0.2">
      <c r="B19" s="297"/>
      <c r="C19" s="285"/>
      <c r="D19" s="73"/>
      <c r="E19" s="15"/>
      <c r="F19" s="52"/>
      <c r="G19" s="14"/>
      <c r="H19" s="53"/>
      <c r="I19" s="42"/>
      <c r="J19" s="215"/>
      <c r="K19" s="291">
        <f>SUM(K15:K18)</f>
        <v>1.963635</v>
      </c>
      <c r="L19" s="265"/>
      <c r="M19" s="36"/>
      <c r="N19" s="292"/>
    </row>
    <row r="20" spans="2:14" s="98" customFormat="1" x14ac:dyDescent="0.2">
      <c r="B20" s="297"/>
      <c r="C20" s="285"/>
      <c r="D20" s="73"/>
      <c r="E20" s="15"/>
      <c r="F20" s="52"/>
      <c r="G20" s="14"/>
      <c r="H20" s="53"/>
      <c r="I20" s="42"/>
      <c r="J20" s="215"/>
      <c r="K20" s="31"/>
      <c r="L20" s="265"/>
      <c r="M20" s="36"/>
      <c r="N20" s="292"/>
    </row>
    <row r="21" spans="2:14" s="98" customFormat="1" ht="13.5" customHeight="1" x14ac:dyDescent="0.2">
      <c r="B21" s="297"/>
      <c r="C21" s="285"/>
      <c r="D21" s="73"/>
      <c r="E21" s="15"/>
      <c r="F21" s="52"/>
      <c r="G21" s="170"/>
      <c r="H21" s="53" t="s">
        <v>170</v>
      </c>
      <c r="I21" s="42" t="s">
        <v>45</v>
      </c>
      <c r="J21" s="213">
        <v>22</v>
      </c>
      <c r="K21" s="19">
        <f>J21*E15</f>
        <v>35.97</v>
      </c>
      <c r="L21" s="283"/>
      <c r="M21" s="36">
        <f>L21*K21</f>
        <v>0</v>
      </c>
      <c r="N21" s="61"/>
    </row>
    <row r="22" spans="2:14" s="98" customFormat="1" ht="13.5" customHeight="1" x14ac:dyDescent="0.2">
      <c r="B22" s="297"/>
      <c r="C22" s="285"/>
      <c r="D22" s="73"/>
      <c r="E22" s="15"/>
      <c r="F22" s="52"/>
      <c r="G22" s="170"/>
      <c r="H22" s="53"/>
      <c r="I22" s="42"/>
      <c r="J22" s="215"/>
      <c r="K22" s="31"/>
      <c r="L22" s="265"/>
      <c r="M22" s="36"/>
      <c r="N22" s="61"/>
    </row>
    <row r="23" spans="2:14" s="98" customFormat="1" ht="13.5" customHeight="1" x14ac:dyDescent="0.2">
      <c r="B23" s="298"/>
      <c r="C23" s="293" t="s">
        <v>5</v>
      </c>
      <c r="D23" s="75"/>
      <c r="E23" s="26"/>
      <c r="F23" s="242"/>
      <c r="G23" s="27">
        <f>SUM(G15:G22)</f>
        <v>0</v>
      </c>
      <c r="H23" s="294"/>
      <c r="I23" s="188"/>
      <c r="J23" s="280"/>
      <c r="K23" s="41"/>
      <c r="L23" s="295"/>
      <c r="M23" s="17">
        <f>SUM(M15:M22)</f>
        <v>0</v>
      </c>
      <c r="N23" s="17">
        <f>SUM(G23:M23)</f>
        <v>0</v>
      </c>
    </row>
    <row r="24" spans="2:14" s="98" customFormat="1" ht="12.6" customHeight="1" x14ac:dyDescent="0.2">
      <c r="B24" s="297">
        <v>6</v>
      </c>
      <c r="C24" s="285" t="s">
        <v>306</v>
      </c>
      <c r="D24" s="73" t="s">
        <v>32</v>
      </c>
      <c r="E24" s="153">
        <v>0.60199999999999998</v>
      </c>
      <c r="F24" s="52"/>
      <c r="G24" s="14">
        <f>E24*F24</f>
        <v>0</v>
      </c>
      <c r="H24" s="53" t="s">
        <v>307</v>
      </c>
      <c r="I24" s="42" t="s">
        <v>32</v>
      </c>
      <c r="J24" s="215">
        <v>1.194</v>
      </c>
      <c r="K24" s="31">
        <f>J24*E24</f>
        <v>0.71878799999999998</v>
      </c>
      <c r="L24" s="283"/>
      <c r="M24" s="36">
        <f>K24*L24</f>
        <v>0</v>
      </c>
      <c r="N24" s="61"/>
    </row>
    <row r="25" spans="2:14" s="98" customFormat="1" x14ac:dyDescent="0.2">
      <c r="B25" s="297"/>
      <c r="C25" s="281" t="s">
        <v>322</v>
      </c>
      <c r="D25" s="194"/>
      <c r="E25" s="286"/>
      <c r="F25" s="287"/>
      <c r="G25" s="288"/>
      <c r="H25" s="289" t="s">
        <v>311</v>
      </c>
      <c r="I25" s="42" t="s">
        <v>32</v>
      </c>
      <c r="J25" s="152">
        <v>6.0000000000000001E-3</v>
      </c>
      <c r="K25" s="290">
        <f>J25*E24</f>
        <v>3.6119999999999998E-3</v>
      </c>
      <c r="L25" s="283"/>
      <c r="M25" s="28">
        <f>K25*L25</f>
        <v>0</v>
      </c>
      <c r="N25" s="61"/>
    </row>
    <row r="26" spans="2:14" s="98" customFormat="1" x14ac:dyDescent="0.2">
      <c r="B26" s="297"/>
      <c r="C26" s="285"/>
      <c r="D26" s="73"/>
      <c r="E26" s="15"/>
      <c r="F26" s="52"/>
      <c r="G26" s="14"/>
      <c r="H26" s="53"/>
      <c r="I26" s="42"/>
      <c r="J26" s="215"/>
      <c r="K26" s="291">
        <f>SUM(K24:K25)</f>
        <v>0.72239999999999993</v>
      </c>
      <c r="L26" s="265"/>
      <c r="M26" s="36"/>
      <c r="N26" s="292"/>
    </row>
    <row r="27" spans="2:14" s="98" customFormat="1" x14ac:dyDescent="0.2">
      <c r="B27" s="297"/>
      <c r="C27" s="285"/>
      <c r="D27" s="73"/>
      <c r="E27" s="15"/>
      <c r="F27" s="52"/>
      <c r="G27" s="14"/>
      <c r="H27" s="53"/>
      <c r="I27" s="42"/>
      <c r="J27" s="215"/>
      <c r="K27" s="31"/>
      <c r="L27" s="265"/>
      <c r="M27" s="36"/>
      <c r="N27" s="292"/>
    </row>
    <row r="28" spans="2:14" s="98" customFormat="1" ht="13.5" customHeight="1" x14ac:dyDescent="0.2">
      <c r="B28" s="297"/>
      <c r="C28" s="285"/>
      <c r="D28" s="73"/>
      <c r="E28" s="15"/>
      <c r="F28" s="52"/>
      <c r="G28" s="170"/>
      <c r="H28" s="53" t="s">
        <v>170</v>
      </c>
      <c r="I28" s="42" t="s">
        <v>45</v>
      </c>
      <c r="J28" s="213">
        <v>22</v>
      </c>
      <c r="K28" s="19">
        <f>J28*E24</f>
        <v>13.244</v>
      </c>
      <c r="L28" s="283"/>
      <c r="M28" s="36">
        <f>L28*K28</f>
        <v>0</v>
      </c>
      <c r="N28" s="61"/>
    </row>
    <row r="29" spans="2:14" s="98" customFormat="1" ht="13.5" customHeight="1" x14ac:dyDescent="0.2">
      <c r="B29" s="297"/>
      <c r="C29" s="285"/>
      <c r="D29" s="73"/>
      <c r="E29" s="15"/>
      <c r="F29" s="52"/>
      <c r="G29" s="170"/>
      <c r="H29" s="53"/>
      <c r="I29" s="42"/>
      <c r="J29" s="215"/>
      <c r="K29" s="31"/>
      <c r="L29" s="265"/>
      <c r="M29" s="36"/>
      <c r="N29" s="61"/>
    </row>
    <row r="30" spans="2:14" s="98" customFormat="1" ht="13.5" customHeight="1" x14ac:dyDescent="0.2">
      <c r="B30" s="298"/>
      <c r="C30" s="293" t="s">
        <v>5</v>
      </c>
      <c r="D30" s="75"/>
      <c r="E30" s="26"/>
      <c r="F30" s="242"/>
      <c r="G30" s="27">
        <f>SUM(G24:G29)</f>
        <v>0</v>
      </c>
      <c r="H30" s="294"/>
      <c r="I30" s="188"/>
      <c r="J30" s="280"/>
      <c r="K30" s="41"/>
      <c r="L30" s="295"/>
      <c r="M30" s="17">
        <f>SUM(M24:M29)</f>
        <v>0</v>
      </c>
      <c r="N30" s="17">
        <f>SUM(G30:M30)</f>
        <v>0</v>
      </c>
    </row>
    <row r="31" spans="2:14" s="211" customFormat="1" x14ac:dyDescent="0.2">
      <c r="B31" s="297">
        <v>7</v>
      </c>
      <c r="C31" s="214" t="s">
        <v>186</v>
      </c>
      <c r="D31" s="42" t="s">
        <v>34</v>
      </c>
      <c r="E31" s="15">
        <v>33.92</v>
      </c>
      <c r="F31" s="52"/>
      <c r="G31" s="52">
        <f>E31*F31</f>
        <v>0</v>
      </c>
      <c r="H31" s="94" t="s">
        <v>185</v>
      </c>
      <c r="I31" s="42" t="s">
        <v>34</v>
      </c>
      <c r="J31" s="277">
        <v>1.05</v>
      </c>
      <c r="K31" s="213">
        <f>J31*E31</f>
        <v>35.616000000000007</v>
      </c>
      <c r="L31" s="173"/>
      <c r="M31" s="90">
        <f>K31*L31</f>
        <v>0</v>
      </c>
      <c r="N31" s="275"/>
    </row>
    <row r="32" spans="2:14" s="211" customFormat="1" x14ac:dyDescent="0.2">
      <c r="B32" s="300"/>
      <c r="C32" s="414"/>
      <c r="D32" s="42" t="s">
        <v>32</v>
      </c>
      <c r="E32" s="15">
        <f>0.008086*E31</f>
        <v>0.27427711999999999</v>
      </c>
      <c r="F32" s="52"/>
      <c r="G32" s="52"/>
      <c r="H32" s="107" t="s">
        <v>214</v>
      </c>
      <c r="I32" s="42"/>
      <c r="J32" s="215"/>
      <c r="K32" s="213"/>
      <c r="L32" s="173"/>
      <c r="M32" s="90"/>
      <c r="N32" s="275"/>
    </row>
    <row r="33" spans="2:14" s="211" customFormat="1" x14ac:dyDescent="0.2">
      <c r="B33" s="355"/>
      <c r="C33" s="414"/>
      <c r="D33" s="216"/>
      <c r="E33" s="15"/>
      <c r="F33" s="52"/>
      <c r="G33" s="52"/>
      <c r="H33" s="94"/>
      <c r="I33" s="42"/>
      <c r="J33" s="356"/>
      <c r="K33" s="213"/>
      <c r="L33" s="265"/>
      <c r="M33" s="90"/>
      <c r="N33" s="357"/>
    </row>
    <row r="34" spans="2:14" s="98" customFormat="1" x14ac:dyDescent="0.2">
      <c r="B34" s="301"/>
      <c r="C34" s="111"/>
      <c r="D34" s="216"/>
      <c r="E34" s="15"/>
      <c r="F34" s="14"/>
      <c r="G34" s="14"/>
      <c r="H34" s="72" t="s">
        <v>170</v>
      </c>
      <c r="I34" s="42" t="s">
        <v>45</v>
      </c>
      <c r="J34" s="176">
        <v>22</v>
      </c>
      <c r="K34" s="213">
        <f>J34*E32</f>
        <v>6.0340966399999996</v>
      </c>
      <c r="L34" s="265"/>
      <c r="M34" s="90">
        <f>K34*L34</f>
        <v>0</v>
      </c>
      <c r="N34" s="44"/>
    </row>
    <row r="35" spans="2:14" s="211" customFormat="1" x14ac:dyDescent="0.2">
      <c r="B35" s="300"/>
      <c r="C35" s="214"/>
      <c r="D35" s="42"/>
      <c r="E35" s="15"/>
      <c r="F35" s="52"/>
      <c r="G35" s="52"/>
      <c r="H35" s="358"/>
      <c r="I35" s="42"/>
      <c r="J35" s="277"/>
      <c r="K35" s="213"/>
      <c r="L35" s="173"/>
      <c r="M35" s="90"/>
      <c r="N35" s="275"/>
    </row>
    <row r="36" spans="2:14" s="211" customFormat="1" x14ac:dyDescent="0.2">
      <c r="B36" s="359"/>
      <c r="C36" s="212" t="s">
        <v>5</v>
      </c>
      <c r="D36" s="188"/>
      <c r="E36" s="26"/>
      <c r="F36" s="241"/>
      <c r="G36" s="27">
        <f>SUM(G31:G35)</f>
        <v>0</v>
      </c>
      <c r="H36" s="296"/>
      <c r="I36" s="188"/>
      <c r="J36" s="280"/>
      <c r="K36" s="246"/>
      <c r="L36" s="174"/>
      <c r="M36" s="54">
        <f>SUM(M31:M35)</f>
        <v>0</v>
      </c>
      <c r="N36" s="54">
        <f>SUM(G36:M36)</f>
        <v>0</v>
      </c>
    </row>
    <row r="37" spans="2:14" s="98" customFormat="1" ht="24" x14ac:dyDescent="0.2">
      <c r="B37" s="299">
        <v>8</v>
      </c>
      <c r="C37" s="360" t="s">
        <v>312</v>
      </c>
      <c r="D37" s="101" t="s">
        <v>34</v>
      </c>
      <c r="E37" s="200">
        <v>77.27</v>
      </c>
      <c r="F37" s="60"/>
      <c r="G37" s="221">
        <f>E37*F37</f>
        <v>0</v>
      </c>
      <c r="H37" s="279" t="s">
        <v>313</v>
      </c>
      <c r="I37" s="59" t="s">
        <v>45</v>
      </c>
      <c r="J37" s="278">
        <v>0.24</v>
      </c>
      <c r="K37" s="50">
        <f>E37*J37</f>
        <v>18.544799999999999</v>
      </c>
      <c r="L37" s="175"/>
      <c r="M37" s="171">
        <f>K37*L37</f>
        <v>0</v>
      </c>
      <c r="N37" s="361"/>
    </row>
    <row r="38" spans="2:14" s="98" customFormat="1" x14ac:dyDescent="0.2">
      <c r="B38" s="297"/>
      <c r="C38" s="214" t="s">
        <v>314</v>
      </c>
      <c r="D38" s="73"/>
      <c r="E38" s="179"/>
      <c r="F38" s="14"/>
      <c r="G38" s="170"/>
      <c r="H38" s="94"/>
      <c r="I38" s="42"/>
      <c r="J38" s="277"/>
      <c r="K38" s="19"/>
      <c r="L38" s="33"/>
      <c r="M38" s="44"/>
      <c r="N38" s="34"/>
    </row>
    <row r="39" spans="2:14" s="98" customFormat="1" x14ac:dyDescent="0.2">
      <c r="B39" s="297"/>
      <c r="C39" s="214"/>
      <c r="D39" s="73"/>
      <c r="E39" s="15"/>
      <c r="F39" s="14"/>
      <c r="G39" s="170"/>
      <c r="H39" s="94"/>
      <c r="I39" s="42"/>
      <c r="J39" s="277"/>
      <c r="K39" s="19"/>
      <c r="L39" s="33"/>
      <c r="M39" s="44"/>
      <c r="N39" s="34"/>
    </row>
    <row r="40" spans="2:14" s="98" customFormat="1" x14ac:dyDescent="0.2">
      <c r="B40" s="298"/>
      <c r="C40" s="212" t="s">
        <v>315</v>
      </c>
      <c r="D40" s="75"/>
      <c r="E40" s="26"/>
      <c r="F40" s="241"/>
      <c r="G40" s="27">
        <f>SUM(G37:G39)</f>
        <v>0</v>
      </c>
      <c r="H40" s="296"/>
      <c r="I40" s="188"/>
      <c r="J40" s="280"/>
      <c r="K40" s="41"/>
      <c r="L40" s="16"/>
      <c r="M40" s="46">
        <f>SUM(M37:M39)</f>
        <v>0</v>
      </c>
      <c r="N40" s="46">
        <f>SUM(G40:M40)</f>
        <v>0</v>
      </c>
    </row>
    <row r="41" spans="2:14" s="98" customFormat="1" x14ac:dyDescent="0.2">
      <c r="B41" s="299">
        <v>9</v>
      </c>
      <c r="C41" s="360" t="s">
        <v>316</v>
      </c>
      <c r="D41" s="101" t="s">
        <v>34</v>
      </c>
      <c r="E41" s="200">
        <v>77.27</v>
      </c>
      <c r="F41" s="60"/>
      <c r="G41" s="221">
        <f>E41*F41</f>
        <v>0</v>
      </c>
      <c r="H41" s="279" t="s">
        <v>317</v>
      </c>
      <c r="I41" s="59" t="s">
        <v>45</v>
      </c>
      <c r="J41" s="278">
        <v>0.24</v>
      </c>
      <c r="K41" s="50">
        <f>E41*J41</f>
        <v>18.544799999999999</v>
      </c>
      <c r="L41" s="175"/>
      <c r="M41" s="171">
        <f>K41*L41</f>
        <v>0</v>
      </c>
      <c r="N41" s="361"/>
    </row>
    <row r="42" spans="2:14" s="98" customFormat="1" x14ac:dyDescent="0.2">
      <c r="B42" s="297"/>
      <c r="C42" s="214" t="s">
        <v>318</v>
      </c>
      <c r="D42" s="73"/>
      <c r="E42" s="179"/>
      <c r="F42" s="14"/>
      <c r="G42" s="170"/>
      <c r="H42" s="94"/>
      <c r="I42" s="42"/>
      <c r="J42" s="277"/>
      <c r="K42" s="19"/>
      <c r="L42" s="33"/>
      <c r="M42" s="44"/>
      <c r="N42" s="34"/>
    </row>
    <row r="43" spans="2:14" s="98" customFormat="1" x14ac:dyDescent="0.2">
      <c r="B43" s="297"/>
      <c r="C43" s="214"/>
      <c r="D43" s="73"/>
      <c r="E43" s="15"/>
      <c r="F43" s="14"/>
      <c r="G43" s="170"/>
      <c r="H43" s="94"/>
      <c r="I43" s="42"/>
      <c r="J43" s="277"/>
      <c r="K43" s="19"/>
      <c r="L43" s="33"/>
      <c r="M43" s="44"/>
      <c r="N43" s="34"/>
    </row>
    <row r="44" spans="2:14" s="98" customFormat="1" x14ac:dyDescent="0.2">
      <c r="B44" s="298"/>
      <c r="C44" s="212" t="s">
        <v>315</v>
      </c>
      <c r="D44" s="75"/>
      <c r="E44" s="26"/>
      <c r="F44" s="241"/>
      <c r="G44" s="27">
        <f>SUM(G41:G43)</f>
        <v>0</v>
      </c>
      <c r="H44" s="296"/>
      <c r="I44" s="188"/>
      <c r="J44" s="280"/>
      <c r="K44" s="41"/>
      <c r="L44" s="16"/>
      <c r="M44" s="46">
        <f>SUM(M41:M43)</f>
        <v>0</v>
      </c>
      <c r="N44" s="46">
        <f>SUM(G44:M44)</f>
        <v>0</v>
      </c>
    </row>
    <row r="45" spans="2:14" s="128" customFormat="1" x14ac:dyDescent="0.2">
      <c r="B45" s="362"/>
      <c r="C45" s="346" t="s">
        <v>152</v>
      </c>
      <c r="D45" s="137"/>
      <c r="E45" s="7"/>
      <c r="F45" s="347"/>
      <c r="G45" s="8"/>
      <c r="H45" s="348"/>
      <c r="I45" s="137"/>
      <c r="J45" s="30"/>
      <c r="K45" s="7"/>
      <c r="L45" s="349"/>
      <c r="M45" s="8"/>
      <c r="N45" s="8"/>
    </row>
    <row r="46" spans="2:14" s="128" customFormat="1" x14ac:dyDescent="0.2">
      <c r="B46" s="297"/>
      <c r="C46" s="350" t="s">
        <v>33</v>
      </c>
      <c r="D46" s="42"/>
      <c r="E46" s="15"/>
      <c r="F46" s="52"/>
      <c r="G46" s="14"/>
      <c r="H46" s="351"/>
      <c r="I46" s="42"/>
      <c r="J46" s="164"/>
      <c r="K46" s="15"/>
      <c r="L46" s="201"/>
      <c r="M46" s="14"/>
      <c r="N46" s="14"/>
    </row>
    <row r="47" spans="2:14" s="98" customFormat="1" x14ac:dyDescent="0.2">
      <c r="B47" s="297">
        <v>10</v>
      </c>
      <c r="C47" s="72" t="s">
        <v>165</v>
      </c>
      <c r="D47" s="216" t="s">
        <v>34</v>
      </c>
      <c r="E47" s="15">
        <v>33.92</v>
      </c>
      <c r="F47" s="14"/>
      <c r="G47" s="14">
        <f>E47*F47</f>
        <v>0</v>
      </c>
      <c r="H47" s="94" t="s">
        <v>158</v>
      </c>
      <c r="I47" s="42" t="s">
        <v>34</v>
      </c>
      <c r="J47" s="176">
        <v>1.1000000000000001</v>
      </c>
      <c r="K47" s="250">
        <f>J47*E47</f>
        <v>37.312000000000005</v>
      </c>
      <c r="L47" s="173"/>
      <c r="M47" s="90">
        <f>L47*K47</f>
        <v>0</v>
      </c>
      <c r="N47" s="61"/>
    </row>
    <row r="48" spans="2:14" s="98" customFormat="1" x14ac:dyDescent="0.2">
      <c r="B48" s="301"/>
      <c r="C48" s="18" t="s">
        <v>156</v>
      </c>
      <c r="D48" s="216"/>
      <c r="E48" s="15"/>
      <c r="F48" s="14"/>
      <c r="G48" s="14"/>
      <c r="H48" s="415"/>
      <c r="I48" s="42"/>
      <c r="J48" s="148"/>
      <c r="K48" s="250"/>
      <c r="L48" s="173"/>
      <c r="M48" s="90"/>
      <c r="N48" s="44"/>
    </row>
    <row r="49" spans="2:17" s="98" customFormat="1" x14ac:dyDescent="0.2">
      <c r="B49" s="301"/>
      <c r="C49" s="18"/>
      <c r="D49" s="216"/>
      <c r="E49" s="15"/>
      <c r="F49" s="14"/>
      <c r="G49" s="14"/>
      <c r="H49" s="415"/>
      <c r="I49" s="42"/>
      <c r="J49" s="148"/>
      <c r="K49" s="250"/>
      <c r="L49" s="173"/>
      <c r="M49" s="90"/>
      <c r="N49" s="44"/>
    </row>
    <row r="50" spans="2:17" s="98" customFormat="1" x14ac:dyDescent="0.2">
      <c r="B50" s="302"/>
      <c r="C50" s="25" t="s">
        <v>5</v>
      </c>
      <c r="D50" s="217"/>
      <c r="E50" s="26"/>
      <c r="F50" s="241"/>
      <c r="G50" s="27">
        <f>SUM(G47:G49)</f>
        <v>0</v>
      </c>
      <c r="H50" s="74"/>
      <c r="I50" s="188"/>
      <c r="J50" s="149"/>
      <c r="K50" s="251"/>
      <c r="L50" s="174"/>
      <c r="M50" s="17">
        <f>SUM(M47:M49)</f>
        <v>0</v>
      </c>
      <c r="N50" s="17">
        <f>SUM(G50:M50)</f>
        <v>0</v>
      </c>
    </row>
    <row r="51" spans="2:17" s="98" customFormat="1" x14ac:dyDescent="0.2">
      <c r="B51" s="297">
        <v>11</v>
      </c>
      <c r="C51" s="72" t="s">
        <v>155</v>
      </c>
      <c r="D51" s="42" t="s">
        <v>34</v>
      </c>
      <c r="E51" s="154">
        <v>33.92</v>
      </c>
      <c r="F51" s="14"/>
      <c r="G51" s="14">
        <f>E51*F51</f>
        <v>0</v>
      </c>
      <c r="H51" s="72" t="s">
        <v>159</v>
      </c>
      <c r="I51" s="42" t="s">
        <v>37</v>
      </c>
      <c r="J51" s="164">
        <v>0.105</v>
      </c>
      <c r="K51" s="250">
        <f>J51*E51</f>
        <v>3.5615999999999999</v>
      </c>
      <c r="L51" s="173"/>
      <c r="M51" s="28">
        <f>L51*K51</f>
        <v>0</v>
      </c>
      <c r="N51" s="61"/>
    </row>
    <row r="52" spans="2:17" s="98" customFormat="1" x14ac:dyDescent="0.2">
      <c r="B52" s="301"/>
      <c r="C52" s="18" t="s">
        <v>178</v>
      </c>
      <c r="D52" s="216"/>
      <c r="E52" s="15"/>
      <c r="F52" s="14"/>
      <c r="G52" s="14"/>
      <c r="H52" s="415"/>
      <c r="I52" s="42"/>
      <c r="J52" s="148"/>
      <c r="K52" s="250"/>
      <c r="L52" s="173"/>
      <c r="M52" s="90"/>
      <c r="N52" s="44"/>
    </row>
    <row r="53" spans="2:17" s="113" customFormat="1" x14ac:dyDescent="0.2">
      <c r="B53" s="303"/>
      <c r="C53" s="199"/>
      <c r="D53" s="189"/>
      <c r="E53" s="82"/>
      <c r="F53" s="80"/>
      <c r="G53" s="80"/>
      <c r="H53" s="39"/>
      <c r="I53" s="78"/>
      <c r="J53" s="183"/>
      <c r="K53" s="252"/>
      <c r="L53" s="262"/>
      <c r="M53" s="96"/>
      <c r="N53" s="96"/>
    </row>
    <row r="54" spans="2:17" s="98" customFormat="1" x14ac:dyDescent="0.2">
      <c r="B54" s="302"/>
      <c r="C54" s="25" t="s">
        <v>5</v>
      </c>
      <c r="D54" s="217"/>
      <c r="E54" s="26"/>
      <c r="F54" s="241"/>
      <c r="G54" s="27">
        <f>SUM(G51:G53)</f>
        <v>0</v>
      </c>
      <c r="H54" s="74"/>
      <c r="I54" s="188"/>
      <c r="J54" s="149"/>
      <c r="K54" s="251"/>
      <c r="L54" s="174"/>
      <c r="M54" s="17">
        <f>SUM(M51:M53)</f>
        <v>0</v>
      </c>
      <c r="N54" s="17">
        <f>SUM(G54:M54)</f>
        <v>0</v>
      </c>
    </row>
    <row r="55" spans="2:17" s="98" customFormat="1" x14ac:dyDescent="0.2">
      <c r="B55" s="301">
        <v>12</v>
      </c>
      <c r="C55" s="18" t="s">
        <v>160</v>
      </c>
      <c r="D55" s="42" t="s">
        <v>34</v>
      </c>
      <c r="E55" s="154">
        <v>33.92</v>
      </c>
      <c r="F55" s="14"/>
      <c r="G55" s="14">
        <f>E55*F55</f>
        <v>0</v>
      </c>
      <c r="H55" s="72" t="s">
        <v>292</v>
      </c>
      <c r="I55" s="42" t="s">
        <v>34</v>
      </c>
      <c r="J55" s="165">
        <v>1.1499999999999999</v>
      </c>
      <c r="K55" s="250">
        <f>J55*E55</f>
        <v>39.007999999999996</v>
      </c>
      <c r="L55" s="173"/>
      <c r="M55" s="172">
        <f>L55*K55</f>
        <v>0</v>
      </c>
      <c r="N55" s="44"/>
    </row>
    <row r="56" spans="2:17" s="98" customFormat="1" x14ac:dyDescent="0.2">
      <c r="B56" s="301"/>
      <c r="C56" s="18"/>
      <c r="D56" s="216"/>
      <c r="E56" s="154"/>
      <c r="F56" s="14"/>
      <c r="G56" s="14"/>
      <c r="H56" s="72"/>
      <c r="I56" s="42"/>
      <c r="J56" s="165"/>
      <c r="K56" s="250"/>
      <c r="L56" s="173"/>
      <c r="M56" s="172"/>
      <c r="N56" s="44"/>
    </row>
    <row r="57" spans="2:17" s="98" customFormat="1" x14ac:dyDescent="0.2">
      <c r="B57" s="301"/>
      <c r="C57" s="18"/>
      <c r="D57" s="216"/>
      <c r="E57" s="15"/>
      <c r="F57" s="14"/>
      <c r="G57" s="14"/>
      <c r="H57" s="415"/>
      <c r="I57" s="42"/>
      <c r="J57" s="150"/>
      <c r="K57" s="250"/>
      <c r="L57" s="173"/>
      <c r="M57" s="90"/>
      <c r="N57" s="44"/>
    </row>
    <row r="58" spans="2:17" s="98" customFormat="1" x14ac:dyDescent="0.2">
      <c r="B58" s="302"/>
      <c r="C58" s="25" t="s">
        <v>5</v>
      </c>
      <c r="D58" s="188"/>
      <c r="E58" s="21"/>
      <c r="F58" s="242"/>
      <c r="G58" s="92">
        <f>SUM(G55:G57)</f>
        <v>0</v>
      </c>
      <c r="H58" s="93"/>
      <c r="I58" s="188"/>
      <c r="J58" s="151"/>
      <c r="K58" s="251"/>
      <c r="L58" s="174"/>
      <c r="M58" s="54">
        <f>SUM(M55:M57)</f>
        <v>0</v>
      </c>
      <c r="N58" s="17">
        <f>SUM(G58:M58)</f>
        <v>0</v>
      </c>
    </row>
    <row r="59" spans="2:17" s="98" customFormat="1" x14ac:dyDescent="0.2">
      <c r="B59" s="297">
        <v>13</v>
      </c>
      <c r="C59" s="72" t="s">
        <v>165</v>
      </c>
      <c r="D59" s="216" t="s">
        <v>34</v>
      </c>
      <c r="E59" s="15">
        <v>33.92</v>
      </c>
      <c r="F59" s="14"/>
      <c r="G59" s="14">
        <f>E59*F59</f>
        <v>0</v>
      </c>
      <c r="H59" s="94" t="s">
        <v>157</v>
      </c>
      <c r="I59" s="42" t="s">
        <v>34</v>
      </c>
      <c r="J59" s="176">
        <v>1.1000000000000001</v>
      </c>
      <c r="K59" s="250">
        <f>J59*E59</f>
        <v>37.312000000000005</v>
      </c>
      <c r="L59" s="173"/>
      <c r="M59" s="90">
        <f>L59*K59</f>
        <v>0</v>
      </c>
      <c r="N59" s="61"/>
    </row>
    <row r="60" spans="2:17" s="98" customFormat="1" x14ac:dyDescent="0.2">
      <c r="B60" s="301"/>
      <c r="C60" s="18" t="s">
        <v>179</v>
      </c>
      <c r="D60" s="216"/>
      <c r="E60" s="15"/>
      <c r="F60" s="14"/>
      <c r="G60" s="14"/>
      <c r="H60" s="415"/>
      <c r="I60" s="42"/>
      <c r="J60" s="148"/>
      <c r="K60" s="250"/>
      <c r="L60" s="173"/>
      <c r="M60" s="90"/>
      <c r="N60" s="44"/>
    </row>
    <row r="61" spans="2:17" s="98" customFormat="1" x14ac:dyDescent="0.2">
      <c r="B61" s="301"/>
      <c r="C61" s="18"/>
      <c r="D61" s="216"/>
      <c r="E61" s="15"/>
      <c r="F61" s="14"/>
      <c r="G61" s="14"/>
      <c r="H61" s="415"/>
      <c r="I61" s="42"/>
      <c r="J61" s="148"/>
      <c r="K61" s="250"/>
      <c r="L61" s="173"/>
      <c r="M61" s="90"/>
      <c r="N61" s="44"/>
    </row>
    <row r="62" spans="2:17" s="98" customFormat="1" x14ac:dyDescent="0.2">
      <c r="B62" s="302"/>
      <c r="C62" s="25" t="s">
        <v>5</v>
      </c>
      <c r="D62" s="217"/>
      <c r="E62" s="26"/>
      <c r="F62" s="241"/>
      <c r="G62" s="27">
        <f>SUM(G59:G61)</f>
        <v>0</v>
      </c>
      <c r="H62" s="74"/>
      <c r="I62" s="188"/>
      <c r="J62" s="149"/>
      <c r="K62" s="251"/>
      <c r="L62" s="174"/>
      <c r="M62" s="17">
        <f>SUM(M59:M61)</f>
        <v>0</v>
      </c>
      <c r="N62" s="17">
        <f>SUM(G62:M62)</f>
        <v>0</v>
      </c>
    </row>
    <row r="63" spans="2:17" s="128" customFormat="1" x14ac:dyDescent="0.2">
      <c r="B63" s="299"/>
      <c r="C63" s="352" t="s">
        <v>42</v>
      </c>
      <c r="D63" s="59"/>
      <c r="E63" s="181"/>
      <c r="F63" s="244"/>
      <c r="G63" s="60"/>
      <c r="H63" s="353"/>
      <c r="I63" s="59"/>
      <c r="J63" s="240"/>
      <c r="K63" s="245"/>
      <c r="L63" s="264"/>
      <c r="M63" s="60"/>
      <c r="N63" s="60"/>
    </row>
    <row r="64" spans="2:17" s="98" customFormat="1" x14ac:dyDescent="0.2">
      <c r="B64" s="297">
        <v>14</v>
      </c>
      <c r="C64" s="72" t="s">
        <v>189</v>
      </c>
      <c r="D64" s="42" t="s">
        <v>34</v>
      </c>
      <c r="E64" s="154">
        <v>90.94</v>
      </c>
      <c r="F64" s="14"/>
      <c r="G64" s="14">
        <f>E64*F64</f>
        <v>0</v>
      </c>
      <c r="H64" s="72" t="s">
        <v>190</v>
      </c>
      <c r="I64" s="42" t="s">
        <v>34</v>
      </c>
      <c r="J64" s="165">
        <v>1.1000000000000001</v>
      </c>
      <c r="K64" s="213">
        <f>J64*E64</f>
        <v>100.03400000000001</v>
      </c>
      <c r="L64" s="173"/>
      <c r="M64" s="28">
        <f>L64*K64</f>
        <v>0</v>
      </c>
      <c r="N64" s="61"/>
      <c r="Q64" s="210"/>
    </row>
    <row r="65" spans="2:17" s="98" customFormat="1" x14ac:dyDescent="0.2">
      <c r="B65" s="301"/>
      <c r="C65" s="223"/>
      <c r="D65" s="216"/>
      <c r="E65" s="15"/>
      <c r="F65" s="14"/>
      <c r="G65" s="14"/>
      <c r="H65" s="415"/>
      <c r="I65" s="42"/>
      <c r="J65" s="148"/>
      <c r="K65" s="213"/>
      <c r="L65" s="173"/>
      <c r="M65" s="90"/>
      <c r="N65" s="44"/>
    </row>
    <row r="66" spans="2:17" s="98" customFormat="1" x14ac:dyDescent="0.2">
      <c r="B66" s="301"/>
      <c r="C66" s="18"/>
      <c r="D66" s="216"/>
      <c r="E66" s="15"/>
      <c r="F66" s="14"/>
      <c r="G66" s="14"/>
      <c r="H66" s="107"/>
      <c r="I66" s="42"/>
      <c r="J66" s="148"/>
      <c r="K66" s="213"/>
      <c r="L66" s="173"/>
      <c r="M66" s="90"/>
      <c r="N66" s="44"/>
    </row>
    <row r="67" spans="2:17" s="98" customFormat="1" x14ac:dyDescent="0.2">
      <c r="B67" s="302"/>
      <c r="C67" s="25" t="s">
        <v>5</v>
      </c>
      <c r="D67" s="217"/>
      <c r="E67" s="26"/>
      <c r="F67" s="241"/>
      <c r="G67" s="27">
        <f>SUM(G64:G66)</f>
        <v>0</v>
      </c>
      <c r="H67" s="74"/>
      <c r="I67" s="188"/>
      <c r="J67" s="149"/>
      <c r="K67" s="246"/>
      <c r="L67" s="174"/>
      <c r="M67" s="17">
        <f>SUM(M64:M66)</f>
        <v>0</v>
      </c>
      <c r="N67" s="17">
        <f>SUM(G67:M67)</f>
        <v>0</v>
      </c>
    </row>
    <row r="68" spans="2:17" s="113" customFormat="1" x14ac:dyDescent="0.2">
      <c r="B68" s="303">
        <v>15</v>
      </c>
      <c r="C68" s="39" t="s">
        <v>77</v>
      </c>
      <c r="D68" s="42" t="s">
        <v>34</v>
      </c>
      <c r="E68" s="154">
        <v>76.010000000000005</v>
      </c>
      <c r="F68" s="14"/>
      <c r="G68" s="14">
        <f>E68*F68</f>
        <v>0</v>
      </c>
      <c r="H68" s="72" t="s">
        <v>159</v>
      </c>
      <c r="I68" s="189" t="s">
        <v>37</v>
      </c>
      <c r="J68" s="158">
        <v>0.105</v>
      </c>
      <c r="K68" s="252">
        <f>J68*E68</f>
        <v>7.9810500000000006</v>
      </c>
      <c r="L68" s="173"/>
      <c r="M68" s="68">
        <f>K68*L68</f>
        <v>0</v>
      </c>
      <c r="N68" s="68"/>
    </row>
    <row r="69" spans="2:17" s="113" customFormat="1" x14ac:dyDescent="0.2">
      <c r="B69" s="303"/>
      <c r="C69" s="39" t="s">
        <v>76</v>
      </c>
      <c r="D69" s="189"/>
      <c r="E69" s="66"/>
      <c r="F69" s="80"/>
      <c r="G69" s="169"/>
      <c r="H69" s="415"/>
      <c r="I69" s="189"/>
      <c r="J69" s="158"/>
      <c r="K69" s="252"/>
      <c r="L69" s="262"/>
      <c r="M69" s="68"/>
      <c r="N69" s="68"/>
    </row>
    <row r="70" spans="2:17" s="113" customFormat="1" x14ac:dyDescent="0.2">
      <c r="B70" s="303"/>
      <c r="C70" s="39"/>
      <c r="D70" s="189"/>
      <c r="E70" s="66"/>
      <c r="F70" s="80"/>
      <c r="G70" s="169"/>
      <c r="H70" s="39"/>
      <c r="I70" s="189"/>
      <c r="J70" s="158"/>
      <c r="K70" s="252"/>
      <c r="L70" s="262"/>
      <c r="M70" s="96"/>
      <c r="N70" s="96"/>
    </row>
    <row r="71" spans="2:17" s="113" customFormat="1" x14ac:dyDescent="0.2">
      <c r="B71" s="304"/>
      <c r="C71" s="40" t="s">
        <v>5</v>
      </c>
      <c r="D71" s="190"/>
      <c r="E71" s="69"/>
      <c r="F71" s="243"/>
      <c r="G71" s="27">
        <f>SUM(G68:G70)</f>
        <v>0</v>
      </c>
      <c r="H71" s="40"/>
      <c r="I71" s="190"/>
      <c r="J71" s="159"/>
      <c r="K71" s="253"/>
      <c r="L71" s="263"/>
      <c r="M71" s="97">
        <f>SUM(M68:M70)</f>
        <v>0</v>
      </c>
      <c r="N71" s="97">
        <f>SUM(G71:M71)</f>
        <v>0</v>
      </c>
    </row>
    <row r="72" spans="2:17" s="98" customFormat="1" x14ac:dyDescent="0.2">
      <c r="B72" s="305">
        <v>16</v>
      </c>
      <c r="C72" s="104" t="s">
        <v>191</v>
      </c>
      <c r="D72" s="59" t="s">
        <v>34</v>
      </c>
      <c r="E72" s="178">
        <v>75.47</v>
      </c>
      <c r="F72" s="60"/>
      <c r="G72" s="60">
        <f>E72*F72</f>
        <v>0</v>
      </c>
      <c r="H72" s="76" t="s">
        <v>293</v>
      </c>
      <c r="I72" s="59" t="s">
        <v>34</v>
      </c>
      <c r="J72" s="166">
        <v>1.1499999999999999</v>
      </c>
      <c r="K72" s="254">
        <f>J72*E72</f>
        <v>86.790499999999994</v>
      </c>
      <c r="L72" s="264"/>
      <c r="M72" s="364">
        <f>L72*K72</f>
        <v>0</v>
      </c>
      <c r="N72" s="171"/>
    </row>
    <row r="73" spans="2:17" s="98" customFormat="1" x14ac:dyDescent="0.2">
      <c r="B73" s="301"/>
      <c r="C73" s="18"/>
      <c r="D73" s="216"/>
      <c r="E73" s="15"/>
      <c r="F73" s="14"/>
      <c r="G73" s="14"/>
      <c r="H73" s="415"/>
      <c r="I73" s="42"/>
      <c r="J73" s="150"/>
      <c r="K73" s="250"/>
      <c r="L73" s="173"/>
      <c r="M73" s="90"/>
      <c r="N73" s="44"/>
      <c r="Q73" s="210"/>
    </row>
    <row r="74" spans="2:17" s="98" customFormat="1" x14ac:dyDescent="0.2">
      <c r="B74" s="301"/>
      <c r="C74" s="18"/>
      <c r="D74" s="216"/>
      <c r="E74" s="20"/>
      <c r="F74" s="52"/>
      <c r="G74" s="52"/>
      <c r="H74" s="416"/>
      <c r="I74" s="42"/>
      <c r="J74" s="150"/>
      <c r="K74" s="250"/>
      <c r="L74" s="173"/>
      <c r="M74" s="90"/>
      <c r="N74" s="44"/>
      <c r="Q74" s="210"/>
    </row>
    <row r="75" spans="2:17" s="98" customFormat="1" x14ac:dyDescent="0.2">
      <c r="B75" s="302"/>
      <c r="C75" s="25" t="s">
        <v>5</v>
      </c>
      <c r="D75" s="188"/>
      <c r="E75" s="21"/>
      <c r="F75" s="242"/>
      <c r="G75" s="92">
        <f>SUM(G72:G74)</f>
        <v>0</v>
      </c>
      <c r="H75" s="93"/>
      <c r="I75" s="188"/>
      <c r="J75" s="151"/>
      <c r="K75" s="251"/>
      <c r="L75" s="174"/>
      <c r="M75" s="54">
        <f>SUM(M72:M74)</f>
        <v>0</v>
      </c>
      <c r="N75" s="17">
        <f>SUM(G75:M75)</f>
        <v>0</v>
      </c>
      <c r="Q75" s="210"/>
    </row>
    <row r="76" spans="2:17" s="98" customFormat="1" x14ac:dyDescent="0.2">
      <c r="B76" s="297">
        <v>17</v>
      </c>
      <c r="C76" s="72" t="s">
        <v>54</v>
      </c>
      <c r="D76" s="42" t="s">
        <v>55</v>
      </c>
      <c r="E76" s="154">
        <v>7.38</v>
      </c>
      <c r="F76" s="14"/>
      <c r="G76" s="14">
        <f>E76*F76</f>
        <v>0</v>
      </c>
      <c r="H76" s="72" t="s">
        <v>295</v>
      </c>
      <c r="I76" s="42" t="s">
        <v>37</v>
      </c>
      <c r="J76" s="164">
        <f>0.075*0.075</f>
        <v>5.6249999999999998E-3</v>
      </c>
      <c r="K76" s="245">
        <f>J76*E76</f>
        <v>4.1512500000000001E-2</v>
      </c>
      <c r="L76" s="173"/>
      <c r="M76" s="28">
        <f>L76*K76</f>
        <v>0</v>
      </c>
      <c r="N76" s="61"/>
    </row>
    <row r="77" spans="2:17" s="98" customFormat="1" x14ac:dyDescent="0.2">
      <c r="B77" s="301"/>
      <c r="C77" s="18"/>
      <c r="D77" s="216"/>
      <c r="E77" s="15"/>
      <c r="F77" s="14"/>
      <c r="G77" s="14"/>
      <c r="H77" s="415"/>
      <c r="I77" s="42"/>
      <c r="J77" s="148"/>
      <c r="K77" s="213"/>
      <c r="L77" s="173"/>
      <c r="M77" s="90"/>
      <c r="N77" s="44"/>
    </row>
    <row r="78" spans="2:17" s="98" customFormat="1" x14ac:dyDescent="0.2">
      <c r="B78" s="301"/>
      <c r="C78" s="18"/>
      <c r="D78" s="216"/>
      <c r="E78" s="15"/>
      <c r="F78" s="14"/>
      <c r="G78" s="14"/>
      <c r="H78" s="107"/>
      <c r="I78" s="42"/>
      <c r="J78" s="148"/>
      <c r="K78" s="213"/>
      <c r="L78" s="173"/>
      <c r="M78" s="90"/>
      <c r="N78" s="44"/>
    </row>
    <row r="79" spans="2:17" s="98" customFormat="1" x14ac:dyDescent="0.2">
      <c r="B79" s="302"/>
      <c r="C79" s="25" t="s">
        <v>5</v>
      </c>
      <c r="D79" s="217"/>
      <c r="E79" s="26"/>
      <c r="F79" s="241"/>
      <c r="G79" s="27">
        <f>SUM(G76:G78)</f>
        <v>0</v>
      </c>
      <c r="H79" s="74"/>
      <c r="I79" s="188"/>
      <c r="J79" s="149"/>
      <c r="K79" s="246"/>
      <c r="L79" s="174"/>
      <c r="M79" s="17">
        <f>SUM(M76:M78)</f>
        <v>0</v>
      </c>
      <c r="N79" s="17">
        <f>SUM(G79:M79)</f>
        <v>0</v>
      </c>
    </row>
    <row r="80" spans="2:17" s="98" customFormat="1" x14ac:dyDescent="0.2">
      <c r="B80" s="301">
        <v>18</v>
      </c>
      <c r="C80" s="18" t="s">
        <v>66</v>
      </c>
      <c r="D80" s="42" t="s">
        <v>34</v>
      </c>
      <c r="E80" s="154">
        <v>75.47</v>
      </c>
      <c r="F80" s="14"/>
      <c r="G80" s="14">
        <f>E80*F80</f>
        <v>0</v>
      </c>
      <c r="H80" s="72" t="s">
        <v>188</v>
      </c>
      <c r="I80" s="42" t="s">
        <v>34</v>
      </c>
      <c r="J80" s="176">
        <v>1.1000000000000001</v>
      </c>
      <c r="K80" s="213">
        <f>J80*E80</f>
        <v>83.01700000000001</v>
      </c>
      <c r="L80" s="173"/>
      <c r="M80" s="172">
        <f>L80*K80</f>
        <v>0</v>
      </c>
      <c r="N80" s="44"/>
    </row>
    <row r="81" spans="2:14" s="98" customFormat="1" x14ac:dyDescent="0.2">
      <c r="B81" s="301"/>
      <c r="C81" s="18"/>
      <c r="D81" s="216"/>
      <c r="E81" s="15"/>
      <c r="F81" s="14"/>
      <c r="G81" s="14"/>
      <c r="H81" s="415"/>
      <c r="I81" s="42"/>
      <c r="J81" s="148"/>
      <c r="K81" s="213"/>
      <c r="L81" s="265"/>
      <c r="M81" s="90"/>
      <c r="N81" s="44"/>
    </row>
    <row r="82" spans="2:14" s="98" customFormat="1" x14ac:dyDescent="0.2">
      <c r="B82" s="301"/>
      <c r="C82" s="18"/>
      <c r="D82" s="216"/>
      <c r="E82" s="20"/>
      <c r="F82" s="52"/>
      <c r="G82" s="52"/>
      <c r="H82" s="112"/>
      <c r="I82" s="42"/>
      <c r="J82" s="148"/>
      <c r="K82" s="213"/>
      <c r="L82" s="265"/>
      <c r="M82" s="90"/>
      <c r="N82" s="44"/>
    </row>
    <row r="83" spans="2:14" s="98" customFormat="1" x14ac:dyDescent="0.2">
      <c r="B83" s="302"/>
      <c r="C83" s="25" t="s">
        <v>5</v>
      </c>
      <c r="D83" s="188"/>
      <c r="E83" s="21"/>
      <c r="F83" s="242"/>
      <c r="G83" s="92">
        <f>SUM(G80:G82)</f>
        <v>0</v>
      </c>
      <c r="H83" s="93"/>
      <c r="I83" s="197"/>
      <c r="J83" s="162"/>
      <c r="K83" s="251"/>
      <c r="L83" s="174"/>
      <c r="M83" s="54">
        <f>SUM(M80:M82)</f>
        <v>0</v>
      </c>
      <c r="N83" s="17">
        <f>SUM(G83:M83)</f>
        <v>0</v>
      </c>
    </row>
    <row r="84" spans="2:14" s="98" customFormat="1" x14ac:dyDescent="0.2">
      <c r="B84" s="297">
        <v>19</v>
      </c>
      <c r="C84" s="72" t="s">
        <v>67</v>
      </c>
      <c r="D84" s="42" t="s">
        <v>34</v>
      </c>
      <c r="E84" s="154">
        <v>75.47</v>
      </c>
      <c r="F84" s="14"/>
      <c r="G84" s="14">
        <f>E84*F84</f>
        <v>0</v>
      </c>
      <c r="H84" s="106" t="s">
        <v>107</v>
      </c>
      <c r="I84" s="59" t="s">
        <v>55</v>
      </c>
      <c r="J84" s="240">
        <v>1.0449999999999999</v>
      </c>
      <c r="K84" s="250">
        <f>J84*E84</f>
        <v>78.86614999999999</v>
      </c>
      <c r="L84" s="173"/>
      <c r="M84" s="44">
        <f>K84*L84</f>
        <v>0</v>
      </c>
      <c r="N84" s="34"/>
    </row>
    <row r="85" spans="2:14" s="98" customFormat="1" x14ac:dyDescent="0.2">
      <c r="B85" s="301"/>
      <c r="C85" s="18"/>
      <c r="D85" s="216"/>
      <c r="E85" s="15"/>
      <c r="F85" s="14"/>
      <c r="G85" s="14"/>
      <c r="H85" s="18" t="s">
        <v>108</v>
      </c>
      <c r="I85" s="42"/>
      <c r="J85" s="150"/>
      <c r="K85" s="255"/>
      <c r="L85" s="173"/>
      <c r="M85" s="44"/>
      <c r="N85" s="34"/>
    </row>
    <row r="86" spans="2:14" s="98" customFormat="1" x14ac:dyDescent="0.2">
      <c r="B86" s="301"/>
      <c r="C86" s="18"/>
      <c r="D86" s="216"/>
      <c r="E86" s="15"/>
      <c r="F86" s="14"/>
      <c r="G86" s="14"/>
      <c r="H86" s="415"/>
      <c r="I86" s="42"/>
      <c r="J86" s="150"/>
      <c r="K86" s="255"/>
      <c r="L86" s="173"/>
      <c r="M86" s="44"/>
      <c r="N86" s="34"/>
    </row>
    <row r="87" spans="2:14" s="98" customFormat="1" x14ac:dyDescent="0.2">
      <c r="B87" s="302"/>
      <c r="C87" s="25" t="s">
        <v>5</v>
      </c>
      <c r="D87" s="217"/>
      <c r="E87" s="26"/>
      <c r="F87" s="241"/>
      <c r="G87" s="27">
        <f>SUM(G84:G86)</f>
        <v>0</v>
      </c>
      <c r="H87" s="74"/>
      <c r="I87" s="188"/>
      <c r="J87" s="151"/>
      <c r="K87" s="246"/>
      <c r="L87" s="174"/>
      <c r="M87" s="17">
        <f>SUM(M84:M86)</f>
        <v>0</v>
      </c>
      <c r="N87" s="17">
        <f>SUM(G87:M87)</f>
        <v>0</v>
      </c>
    </row>
    <row r="88" spans="2:14" s="98" customFormat="1" x14ac:dyDescent="0.2">
      <c r="B88" s="305">
        <v>20</v>
      </c>
      <c r="C88" s="104" t="s">
        <v>275</v>
      </c>
      <c r="D88" s="220" t="s">
        <v>6</v>
      </c>
      <c r="E88" s="181">
        <v>2</v>
      </c>
      <c r="F88" s="60"/>
      <c r="G88" s="221">
        <f>E88*F88</f>
        <v>0</v>
      </c>
      <c r="H88" s="76"/>
      <c r="I88" s="59"/>
      <c r="J88" s="160"/>
      <c r="K88" s="245"/>
      <c r="L88" s="264"/>
      <c r="M88" s="222"/>
      <c r="N88" s="222"/>
    </row>
    <row r="89" spans="2:14" s="98" customFormat="1" x14ac:dyDescent="0.2">
      <c r="B89" s="301"/>
      <c r="C89" s="18" t="s">
        <v>176</v>
      </c>
      <c r="D89" s="216"/>
      <c r="E89" s="15"/>
      <c r="F89" s="14"/>
      <c r="G89" s="170"/>
      <c r="H89" s="72"/>
      <c r="I89" s="42"/>
      <c r="J89" s="150"/>
      <c r="K89" s="213"/>
      <c r="L89" s="173"/>
      <c r="M89" s="61"/>
      <c r="N89" s="61"/>
    </row>
    <row r="90" spans="2:14" s="98" customFormat="1" x14ac:dyDescent="0.2">
      <c r="B90" s="301"/>
      <c r="C90" s="18"/>
      <c r="D90" s="216"/>
      <c r="E90" s="15"/>
      <c r="F90" s="14"/>
      <c r="G90" s="170"/>
      <c r="H90" s="72"/>
      <c r="I90" s="42"/>
      <c r="J90" s="150"/>
      <c r="K90" s="213"/>
      <c r="L90" s="173"/>
      <c r="M90" s="61"/>
      <c r="N90" s="61"/>
    </row>
    <row r="91" spans="2:14" s="98" customFormat="1" x14ac:dyDescent="0.2">
      <c r="B91" s="302"/>
      <c r="C91" s="25" t="s">
        <v>5</v>
      </c>
      <c r="D91" s="217"/>
      <c r="E91" s="26"/>
      <c r="F91" s="241"/>
      <c r="G91" s="27">
        <f>SUM(G88:G90)</f>
        <v>0</v>
      </c>
      <c r="H91" s="74"/>
      <c r="I91" s="188"/>
      <c r="J91" s="151"/>
      <c r="K91" s="246"/>
      <c r="L91" s="174"/>
      <c r="M91" s="17">
        <f>SUM(M88:M90)</f>
        <v>0</v>
      </c>
      <c r="N91" s="17">
        <f>SUM(G91:M91)</f>
        <v>0</v>
      </c>
    </row>
    <row r="92" spans="2:14" s="98" customFormat="1" x14ac:dyDescent="0.2">
      <c r="B92" s="305">
        <v>21</v>
      </c>
      <c r="C92" s="104" t="s">
        <v>212</v>
      </c>
      <c r="D92" s="220" t="s">
        <v>6</v>
      </c>
      <c r="E92" s="181">
        <v>67</v>
      </c>
      <c r="F92" s="60"/>
      <c r="G92" s="221">
        <f>E92*F92</f>
        <v>0</v>
      </c>
      <c r="H92" s="76"/>
      <c r="I92" s="59"/>
      <c r="J92" s="160"/>
      <c r="K92" s="245"/>
      <c r="L92" s="264"/>
      <c r="M92" s="222"/>
      <c r="N92" s="222"/>
    </row>
    <row r="93" spans="2:14" s="98" customFormat="1" x14ac:dyDescent="0.2">
      <c r="B93" s="301"/>
      <c r="C93" s="18" t="s">
        <v>213</v>
      </c>
      <c r="D93" s="216"/>
      <c r="E93" s="15"/>
      <c r="F93" s="14"/>
      <c r="G93" s="170"/>
      <c r="H93" s="72"/>
      <c r="I93" s="42"/>
      <c r="J93" s="150"/>
      <c r="K93" s="213"/>
      <c r="L93" s="173"/>
      <c r="M93" s="61"/>
      <c r="N93" s="61"/>
    </row>
    <row r="94" spans="2:14" s="98" customFormat="1" x14ac:dyDescent="0.2">
      <c r="B94" s="301"/>
      <c r="C94" s="18"/>
      <c r="D94" s="216"/>
      <c r="E94" s="15"/>
      <c r="F94" s="14"/>
      <c r="G94" s="170"/>
      <c r="H94" s="72"/>
      <c r="I94" s="42"/>
      <c r="J94" s="150"/>
      <c r="K94" s="213"/>
      <c r="L94" s="173"/>
      <c r="M94" s="61"/>
      <c r="N94" s="61"/>
    </row>
    <row r="95" spans="2:14" s="98" customFormat="1" x14ac:dyDescent="0.2">
      <c r="B95" s="302"/>
      <c r="C95" s="25" t="s">
        <v>5</v>
      </c>
      <c r="D95" s="217"/>
      <c r="E95" s="26"/>
      <c r="F95" s="241"/>
      <c r="G95" s="27">
        <f>SUM(G92:G94)</f>
        <v>0</v>
      </c>
      <c r="H95" s="74"/>
      <c r="I95" s="188"/>
      <c r="J95" s="151"/>
      <c r="K95" s="246"/>
      <c r="L95" s="174"/>
      <c r="M95" s="17">
        <f>SUM(M92:M94)</f>
        <v>0</v>
      </c>
      <c r="N95" s="17">
        <f>SUM(G95:M95)</f>
        <v>0</v>
      </c>
    </row>
    <row r="96" spans="2:14" s="128" customFormat="1" x14ac:dyDescent="0.2">
      <c r="B96" s="299"/>
      <c r="C96" s="350" t="s">
        <v>56</v>
      </c>
      <c r="D96" s="59"/>
      <c r="E96" s="181"/>
      <c r="F96" s="244"/>
      <c r="G96" s="60"/>
      <c r="H96" s="353"/>
      <c r="I96" s="59"/>
      <c r="J96" s="240"/>
      <c r="K96" s="245"/>
      <c r="L96" s="264"/>
      <c r="M96" s="60"/>
      <c r="N96" s="60"/>
    </row>
    <row r="97" spans="2:14" s="98" customFormat="1" x14ac:dyDescent="0.2">
      <c r="B97" s="303">
        <v>22</v>
      </c>
      <c r="C97" s="109" t="s">
        <v>57</v>
      </c>
      <c r="D97" s="42" t="s">
        <v>34</v>
      </c>
      <c r="E97" s="154">
        <v>27.71</v>
      </c>
      <c r="F97" s="14"/>
      <c r="G97" s="14">
        <f>E97*F97</f>
        <v>0</v>
      </c>
      <c r="H97" s="365" t="s">
        <v>302</v>
      </c>
      <c r="I97" s="189" t="s">
        <v>37</v>
      </c>
      <c r="J97" s="158">
        <v>0.105</v>
      </c>
      <c r="K97" s="366">
        <f>J97*E97</f>
        <v>2.9095499999999999</v>
      </c>
      <c r="L97" s="173"/>
      <c r="M97" s="68">
        <f>K97*L97</f>
        <v>0</v>
      </c>
      <c r="N97" s="68"/>
    </row>
    <row r="98" spans="2:14" s="98" customFormat="1" x14ac:dyDescent="0.2">
      <c r="B98" s="303"/>
      <c r="C98" s="39" t="s">
        <v>192</v>
      </c>
      <c r="D98" s="367"/>
      <c r="E98" s="143"/>
      <c r="F98" s="80"/>
      <c r="G98" s="169"/>
      <c r="H98" s="365" t="s">
        <v>303</v>
      </c>
      <c r="I98" s="189" t="s">
        <v>37</v>
      </c>
      <c r="J98" s="158">
        <v>4.2000000000000003E-2</v>
      </c>
      <c r="K98" s="366">
        <f>J98*E97</f>
        <v>1.1638200000000001</v>
      </c>
      <c r="L98" s="262"/>
      <c r="M98" s="96">
        <f>K98*L98</f>
        <v>0</v>
      </c>
      <c r="N98" s="96"/>
    </row>
    <row r="99" spans="2:14" s="98" customFormat="1" x14ac:dyDescent="0.2">
      <c r="B99" s="303"/>
      <c r="C99" s="39"/>
      <c r="D99" s="367"/>
      <c r="E99" s="143"/>
      <c r="F99" s="80"/>
      <c r="G99" s="169"/>
      <c r="H99" s="365" t="s">
        <v>304</v>
      </c>
      <c r="I99" s="189" t="s">
        <v>37</v>
      </c>
      <c r="J99" s="158">
        <v>2.1000000000000001E-2</v>
      </c>
      <c r="K99" s="366">
        <f>J99*E97</f>
        <v>0.58191000000000004</v>
      </c>
      <c r="L99" s="262"/>
      <c r="M99" s="96">
        <f>K99*L99</f>
        <v>0</v>
      </c>
      <c r="N99" s="96"/>
    </row>
    <row r="100" spans="2:14" s="98" customFormat="1" x14ac:dyDescent="0.2">
      <c r="B100" s="303"/>
      <c r="C100" s="39"/>
      <c r="D100" s="367"/>
      <c r="E100" s="143"/>
      <c r="F100" s="80"/>
      <c r="G100" s="169"/>
      <c r="H100" s="39"/>
      <c r="I100" s="189"/>
      <c r="J100" s="158"/>
      <c r="K100" s="252"/>
      <c r="L100" s="262"/>
      <c r="M100" s="96"/>
      <c r="N100" s="96"/>
    </row>
    <row r="101" spans="2:14" s="98" customFormat="1" x14ac:dyDescent="0.2">
      <c r="B101" s="303"/>
      <c r="C101" s="39"/>
      <c r="D101" s="367"/>
      <c r="E101" s="143"/>
      <c r="F101" s="80"/>
      <c r="G101" s="169"/>
      <c r="H101" s="39"/>
      <c r="I101" s="189"/>
      <c r="J101" s="158"/>
      <c r="K101" s="252"/>
      <c r="L101" s="262"/>
      <c r="M101" s="96"/>
      <c r="N101" s="96"/>
    </row>
    <row r="102" spans="2:14" s="98" customFormat="1" x14ac:dyDescent="0.2">
      <c r="B102" s="303"/>
      <c r="C102" s="39"/>
      <c r="D102" s="367"/>
      <c r="E102" s="143"/>
      <c r="F102" s="80"/>
      <c r="G102" s="169"/>
      <c r="H102" s="415"/>
      <c r="I102" s="189"/>
      <c r="J102" s="158"/>
      <c r="K102" s="252"/>
      <c r="L102" s="262"/>
      <c r="M102" s="96"/>
      <c r="N102" s="96"/>
    </row>
    <row r="103" spans="2:14" s="98" customFormat="1" x14ac:dyDescent="0.2">
      <c r="B103" s="304"/>
      <c r="C103" s="40" t="s">
        <v>5</v>
      </c>
      <c r="D103" s="190"/>
      <c r="E103" s="69"/>
      <c r="F103" s="243"/>
      <c r="G103" s="27">
        <f>SUM(G97:G102)</f>
        <v>0</v>
      </c>
      <c r="H103" s="40"/>
      <c r="I103" s="190"/>
      <c r="J103" s="159"/>
      <c r="K103" s="253"/>
      <c r="L103" s="263"/>
      <c r="M103" s="97">
        <f>SUM(M97:M102)</f>
        <v>0</v>
      </c>
      <c r="N103" s="97">
        <f>SUM(G103:M103)</f>
        <v>0</v>
      </c>
    </row>
    <row r="104" spans="2:14" s="98" customFormat="1" x14ac:dyDescent="0.2">
      <c r="B104" s="301">
        <v>23</v>
      </c>
      <c r="C104" s="18" t="s">
        <v>35</v>
      </c>
      <c r="D104" s="42" t="s">
        <v>34</v>
      </c>
      <c r="E104" s="154">
        <v>33.92</v>
      </c>
      <c r="F104" s="14"/>
      <c r="G104" s="14">
        <f>E104*F104</f>
        <v>0</v>
      </c>
      <c r="H104" s="72" t="s">
        <v>291</v>
      </c>
      <c r="I104" s="59" t="s">
        <v>34</v>
      </c>
      <c r="J104" s="166">
        <v>1.1499999999999999</v>
      </c>
      <c r="K104" s="213">
        <v>48.19</v>
      </c>
      <c r="L104" s="264"/>
      <c r="M104" s="172">
        <f>L104*K104</f>
        <v>0</v>
      </c>
      <c r="N104" s="44"/>
    </row>
    <row r="105" spans="2:14" s="98" customFormat="1" x14ac:dyDescent="0.2">
      <c r="B105" s="301"/>
      <c r="C105" s="18"/>
      <c r="D105" s="216"/>
      <c r="E105" s="15"/>
      <c r="F105" s="14"/>
      <c r="G105" s="14"/>
      <c r="H105" s="72"/>
      <c r="I105" s="42"/>
      <c r="J105" s="165"/>
      <c r="K105" s="213"/>
      <c r="L105" s="173"/>
      <c r="M105" s="28"/>
      <c r="N105" s="44"/>
    </row>
    <row r="106" spans="2:14" s="98" customFormat="1" x14ac:dyDescent="0.2">
      <c r="B106" s="301"/>
      <c r="C106" s="18"/>
      <c r="D106" s="216"/>
      <c r="E106" s="15"/>
      <c r="F106" s="14"/>
      <c r="G106" s="14"/>
      <c r="H106" s="39"/>
      <c r="I106" s="42"/>
      <c r="J106" s="150"/>
      <c r="K106" s="213"/>
      <c r="L106" s="173"/>
      <c r="M106" s="172"/>
      <c r="N106" s="44"/>
    </row>
    <row r="107" spans="2:14" s="98" customFormat="1" x14ac:dyDescent="0.2">
      <c r="B107" s="302"/>
      <c r="C107" s="25" t="s">
        <v>5</v>
      </c>
      <c r="D107" s="188"/>
      <c r="E107" s="21"/>
      <c r="F107" s="242"/>
      <c r="G107" s="92">
        <f>SUM(G104:G106)</f>
        <v>0</v>
      </c>
      <c r="H107" s="93"/>
      <c r="I107" s="188"/>
      <c r="J107" s="151"/>
      <c r="K107" s="251"/>
      <c r="L107" s="174"/>
      <c r="M107" s="368">
        <f>SUM(M104:M106)</f>
        <v>0</v>
      </c>
      <c r="N107" s="17">
        <f>SUM(G107:M107)</f>
        <v>0</v>
      </c>
    </row>
    <row r="108" spans="2:14" s="98" customFormat="1" x14ac:dyDescent="0.2">
      <c r="B108" s="297">
        <v>24</v>
      </c>
      <c r="C108" s="72" t="s">
        <v>193</v>
      </c>
      <c r="D108" s="42" t="s">
        <v>34</v>
      </c>
      <c r="E108" s="154">
        <v>33.92</v>
      </c>
      <c r="F108" s="14"/>
      <c r="G108" s="14">
        <f>E108*F108</f>
        <v>0</v>
      </c>
      <c r="H108" s="72" t="s">
        <v>194</v>
      </c>
      <c r="I108" s="42" t="s">
        <v>34</v>
      </c>
      <c r="J108" s="165">
        <v>1.1000000000000001</v>
      </c>
      <c r="K108" s="250">
        <f>J108*E108</f>
        <v>37.312000000000005</v>
      </c>
      <c r="L108" s="264"/>
      <c r="M108" s="28">
        <f>L108*K108</f>
        <v>0</v>
      </c>
      <c r="N108" s="61"/>
    </row>
    <row r="109" spans="2:14" s="98" customFormat="1" x14ac:dyDescent="0.2">
      <c r="B109" s="301"/>
      <c r="C109" s="18"/>
      <c r="D109" s="216"/>
      <c r="E109" s="15"/>
      <c r="F109" s="14"/>
      <c r="G109" s="14"/>
      <c r="H109" s="415"/>
      <c r="I109" s="42"/>
      <c r="J109" s="148"/>
      <c r="K109" s="250"/>
      <c r="L109" s="173"/>
      <c r="M109" s="90"/>
      <c r="N109" s="44"/>
    </row>
    <row r="110" spans="2:14" s="98" customFormat="1" x14ac:dyDescent="0.2">
      <c r="B110" s="301"/>
      <c r="C110" s="18"/>
      <c r="D110" s="216"/>
      <c r="E110" s="15"/>
      <c r="F110" s="14"/>
      <c r="G110" s="14"/>
      <c r="H110" s="107"/>
      <c r="I110" s="42"/>
      <c r="J110" s="148"/>
      <c r="K110" s="250"/>
      <c r="L110" s="173"/>
      <c r="M110" s="90"/>
      <c r="N110" s="44"/>
    </row>
    <row r="111" spans="2:14" s="98" customFormat="1" x14ac:dyDescent="0.2">
      <c r="B111" s="302"/>
      <c r="C111" s="25" t="s">
        <v>5</v>
      </c>
      <c r="D111" s="217"/>
      <c r="E111" s="26"/>
      <c r="F111" s="241"/>
      <c r="G111" s="27">
        <f>SUM(G108:G110)</f>
        <v>0</v>
      </c>
      <c r="H111" s="74"/>
      <c r="I111" s="188"/>
      <c r="J111" s="149"/>
      <c r="K111" s="251"/>
      <c r="L111" s="174"/>
      <c r="M111" s="17">
        <f>SUM(M108:M110)</f>
        <v>0</v>
      </c>
      <c r="N111" s="17">
        <f>SUM(G111:M111)</f>
        <v>0</v>
      </c>
    </row>
    <row r="112" spans="2:14" s="98" customFormat="1" x14ac:dyDescent="0.2">
      <c r="B112" s="297">
        <v>25</v>
      </c>
      <c r="C112" s="72" t="s">
        <v>195</v>
      </c>
      <c r="D112" s="42" t="s">
        <v>34</v>
      </c>
      <c r="E112" s="154">
        <v>33.92</v>
      </c>
      <c r="F112" s="14"/>
      <c r="G112" s="14">
        <f>E112*F112</f>
        <v>0</v>
      </c>
      <c r="H112" s="72" t="s">
        <v>196</v>
      </c>
      <c r="I112" s="189" t="s">
        <v>34</v>
      </c>
      <c r="J112" s="168">
        <v>1.0537000000000001</v>
      </c>
      <c r="K112" s="369">
        <f>J112*E112</f>
        <v>35.741504000000006</v>
      </c>
      <c r="L112" s="266"/>
      <c r="M112" s="68">
        <f>L112*K112</f>
        <v>0</v>
      </c>
      <c r="N112" s="68"/>
    </row>
    <row r="113" spans="2:14" s="98" customFormat="1" x14ac:dyDescent="0.2">
      <c r="B113" s="301"/>
      <c r="C113" s="18"/>
      <c r="D113" s="216"/>
      <c r="E113" s="15"/>
      <c r="F113" s="14"/>
      <c r="G113" s="14"/>
      <c r="H113" s="415"/>
      <c r="I113" s="42"/>
      <c r="J113" s="148"/>
      <c r="K113" s="250"/>
      <c r="L113" s="173"/>
      <c r="M113" s="90"/>
      <c r="N113" s="44"/>
    </row>
    <row r="114" spans="2:14" s="98" customFormat="1" x14ac:dyDescent="0.2">
      <c r="B114" s="301"/>
      <c r="C114" s="18"/>
      <c r="D114" s="216"/>
      <c r="E114" s="15"/>
      <c r="F114" s="14"/>
      <c r="G114" s="14"/>
      <c r="H114" s="72"/>
      <c r="I114" s="42"/>
      <c r="J114" s="148"/>
      <c r="K114" s="250"/>
      <c r="L114" s="173"/>
      <c r="M114" s="90"/>
      <c r="N114" s="44"/>
    </row>
    <row r="115" spans="2:14" s="98" customFormat="1" x14ac:dyDescent="0.2">
      <c r="B115" s="302"/>
      <c r="C115" s="25" t="s">
        <v>5</v>
      </c>
      <c r="D115" s="217"/>
      <c r="E115" s="26"/>
      <c r="F115" s="241"/>
      <c r="G115" s="27">
        <f>SUM(G112:G114)</f>
        <v>0</v>
      </c>
      <c r="H115" s="74"/>
      <c r="I115" s="188"/>
      <c r="J115" s="149"/>
      <c r="K115" s="251"/>
      <c r="L115" s="174"/>
      <c r="M115" s="17">
        <f>SUM(M112:M114)</f>
        <v>0</v>
      </c>
      <c r="N115" s="17">
        <f>SUM(G115:M115)</f>
        <v>0</v>
      </c>
    </row>
    <row r="116" spans="2:14" s="128" customFormat="1" x14ac:dyDescent="0.2">
      <c r="B116" s="297"/>
      <c r="C116" s="350" t="s">
        <v>36</v>
      </c>
      <c r="D116" s="42"/>
      <c r="E116" s="15"/>
      <c r="F116" s="52"/>
      <c r="G116" s="14"/>
      <c r="H116" s="351"/>
      <c r="I116" s="42"/>
      <c r="J116" s="164"/>
      <c r="K116" s="213"/>
      <c r="L116" s="173"/>
      <c r="M116" s="14"/>
      <c r="N116" s="14"/>
    </row>
    <row r="117" spans="2:14" s="98" customFormat="1" x14ac:dyDescent="0.2">
      <c r="B117" s="297">
        <v>26</v>
      </c>
      <c r="C117" s="72" t="s">
        <v>64</v>
      </c>
      <c r="D117" s="42" t="s">
        <v>40</v>
      </c>
      <c r="E117" s="154">
        <v>65.88</v>
      </c>
      <c r="F117" s="14"/>
      <c r="G117" s="14">
        <f>E117*F117</f>
        <v>0</v>
      </c>
      <c r="H117" s="72" t="s">
        <v>161</v>
      </c>
      <c r="I117" s="42" t="s">
        <v>37</v>
      </c>
      <c r="J117" s="164">
        <f>0.05*0.1</f>
        <v>5.000000000000001E-3</v>
      </c>
      <c r="K117" s="213">
        <f>J117*E117</f>
        <v>0.32940000000000003</v>
      </c>
      <c r="L117" s="173"/>
      <c r="M117" s="28">
        <f>L117*K117</f>
        <v>0</v>
      </c>
      <c r="N117" s="61"/>
    </row>
    <row r="118" spans="2:14" s="98" customFormat="1" x14ac:dyDescent="0.2">
      <c r="B118" s="301"/>
      <c r="C118" s="72"/>
      <c r="D118" s="216"/>
      <c r="E118" s="154"/>
      <c r="F118" s="14"/>
      <c r="G118" s="14"/>
      <c r="H118" s="72"/>
      <c r="I118" s="42"/>
      <c r="J118" s="152"/>
      <c r="K118" s="250"/>
      <c r="L118" s="173"/>
      <c r="M118" s="28"/>
      <c r="N118" s="34"/>
    </row>
    <row r="119" spans="2:14" s="98" customFormat="1" x14ac:dyDescent="0.2">
      <c r="B119" s="301"/>
      <c r="C119" s="18"/>
      <c r="D119" s="216"/>
      <c r="E119" s="15"/>
      <c r="F119" s="14"/>
      <c r="G119" s="14"/>
      <c r="H119" s="107"/>
      <c r="I119" s="42"/>
      <c r="J119" s="148"/>
      <c r="K119" s="250"/>
      <c r="L119" s="173"/>
      <c r="M119" s="90"/>
      <c r="N119" s="44"/>
    </row>
    <row r="120" spans="2:14" s="98" customFormat="1" x14ac:dyDescent="0.2">
      <c r="B120" s="302"/>
      <c r="C120" s="25" t="s">
        <v>5</v>
      </c>
      <c r="D120" s="217"/>
      <c r="E120" s="26"/>
      <c r="F120" s="241"/>
      <c r="G120" s="27">
        <f>SUM(G117:G119)</f>
        <v>0</v>
      </c>
      <c r="H120" s="74"/>
      <c r="I120" s="188"/>
      <c r="J120" s="149"/>
      <c r="K120" s="251"/>
      <c r="L120" s="174"/>
      <c r="M120" s="17">
        <f>SUM(M117:M119)</f>
        <v>0</v>
      </c>
      <c r="N120" s="17">
        <f>SUM(G120:M120)</f>
        <v>0</v>
      </c>
    </row>
    <row r="121" spans="2:14" s="98" customFormat="1" x14ac:dyDescent="0.2">
      <c r="B121" s="297">
        <v>27</v>
      </c>
      <c r="C121" s="72" t="s">
        <v>177</v>
      </c>
      <c r="D121" s="42" t="s">
        <v>34</v>
      </c>
      <c r="E121" s="154">
        <v>34.619999999999997</v>
      </c>
      <c r="F121" s="14"/>
      <c r="G121" s="14">
        <f>E121*F121</f>
        <v>0</v>
      </c>
      <c r="H121" s="72" t="s">
        <v>159</v>
      </c>
      <c r="I121" s="42" t="s">
        <v>37</v>
      </c>
      <c r="J121" s="164">
        <v>0.105</v>
      </c>
      <c r="K121" s="213">
        <f>J121*E121</f>
        <v>3.6350999999999996</v>
      </c>
      <c r="L121" s="173"/>
      <c r="M121" s="28">
        <f>K121*L121</f>
        <v>0</v>
      </c>
      <c r="N121" s="61"/>
    </row>
    <row r="122" spans="2:14" s="98" customFormat="1" x14ac:dyDescent="0.2">
      <c r="B122" s="301"/>
      <c r="C122" s="18" t="s">
        <v>178</v>
      </c>
      <c r="D122" s="216"/>
      <c r="E122" s="15"/>
      <c r="F122" s="14"/>
      <c r="G122" s="14"/>
      <c r="H122" s="415"/>
      <c r="I122" s="42"/>
      <c r="J122" s="164"/>
      <c r="K122" s="213"/>
      <c r="L122" s="173"/>
      <c r="M122" s="28"/>
      <c r="N122" s="61"/>
    </row>
    <row r="123" spans="2:14" s="98" customFormat="1" x14ac:dyDescent="0.2">
      <c r="B123" s="301"/>
      <c r="C123" s="111"/>
      <c r="D123" s="216"/>
      <c r="E123" s="15"/>
      <c r="F123" s="14"/>
      <c r="G123" s="14"/>
      <c r="H123" s="72"/>
      <c r="I123" s="42"/>
      <c r="J123" s="164"/>
      <c r="K123" s="213"/>
      <c r="L123" s="173"/>
      <c r="M123" s="28"/>
      <c r="N123" s="61"/>
    </row>
    <row r="124" spans="2:14" s="98" customFormat="1" x14ac:dyDescent="0.2">
      <c r="B124" s="302"/>
      <c r="C124" s="25" t="s">
        <v>5</v>
      </c>
      <c r="D124" s="217"/>
      <c r="E124" s="26"/>
      <c r="F124" s="241"/>
      <c r="G124" s="27">
        <f>SUM(G121:G123)</f>
        <v>0</v>
      </c>
      <c r="H124" s="74"/>
      <c r="I124" s="188"/>
      <c r="J124" s="149"/>
      <c r="K124" s="251"/>
      <c r="L124" s="174"/>
      <c r="M124" s="17">
        <f>SUM(M121:M123)</f>
        <v>0</v>
      </c>
      <c r="N124" s="17">
        <f>SUM(G124:M124)</f>
        <v>0</v>
      </c>
    </row>
    <row r="125" spans="2:14" s="98" customFormat="1" x14ac:dyDescent="0.2">
      <c r="B125" s="305">
        <v>28</v>
      </c>
      <c r="C125" s="104" t="s">
        <v>38</v>
      </c>
      <c r="D125" s="59" t="s">
        <v>34</v>
      </c>
      <c r="E125" s="178">
        <v>37.68</v>
      </c>
      <c r="F125" s="60"/>
      <c r="G125" s="60">
        <f>E125*F125</f>
        <v>0</v>
      </c>
      <c r="H125" s="76" t="s">
        <v>187</v>
      </c>
      <c r="I125" s="59" t="s">
        <v>34</v>
      </c>
      <c r="J125" s="225">
        <v>1.1499999999999999</v>
      </c>
      <c r="K125" s="245">
        <f>J125*E125</f>
        <v>43.331999999999994</v>
      </c>
      <c r="L125" s="264"/>
      <c r="M125" s="364">
        <f>L125*K125</f>
        <v>0</v>
      </c>
      <c r="N125" s="171"/>
    </row>
    <row r="126" spans="2:14" s="98" customFormat="1" x14ac:dyDescent="0.2">
      <c r="B126" s="301"/>
      <c r="C126" s="18"/>
      <c r="D126" s="216"/>
      <c r="E126" s="15"/>
      <c r="F126" s="14"/>
      <c r="G126" s="14"/>
      <c r="H126" s="39"/>
      <c r="I126" s="42"/>
      <c r="J126" s="150"/>
      <c r="K126" s="213"/>
      <c r="L126" s="173"/>
      <c r="M126" s="90"/>
      <c r="N126" s="44"/>
    </row>
    <row r="127" spans="2:14" s="98" customFormat="1" x14ac:dyDescent="0.2">
      <c r="B127" s="301"/>
      <c r="C127" s="18"/>
      <c r="D127" s="216"/>
      <c r="E127" s="20"/>
      <c r="F127" s="52"/>
      <c r="G127" s="52"/>
      <c r="H127" s="415"/>
      <c r="I127" s="42"/>
      <c r="J127" s="150"/>
      <c r="K127" s="213"/>
      <c r="L127" s="173"/>
      <c r="M127" s="90"/>
      <c r="N127" s="44"/>
    </row>
    <row r="128" spans="2:14" s="98" customFormat="1" x14ac:dyDescent="0.2">
      <c r="B128" s="302"/>
      <c r="C128" s="25" t="s">
        <v>5</v>
      </c>
      <c r="D128" s="188"/>
      <c r="E128" s="21"/>
      <c r="F128" s="242"/>
      <c r="G128" s="92">
        <f>SUM(G125:G127)</f>
        <v>0</v>
      </c>
      <c r="H128" s="93"/>
      <c r="I128" s="188"/>
      <c r="J128" s="151"/>
      <c r="K128" s="246"/>
      <c r="L128" s="174"/>
      <c r="M128" s="54">
        <f>SUM(M125:M127)</f>
        <v>0</v>
      </c>
      <c r="N128" s="17">
        <f>SUM(G128:M128)</f>
        <v>0</v>
      </c>
    </row>
    <row r="129" spans="2:14" s="98" customFormat="1" x14ac:dyDescent="0.2">
      <c r="B129" s="297">
        <v>29</v>
      </c>
      <c r="C129" s="72" t="s">
        <v>65</v>
      </c>
      <c r="D129" s="42" t="s">
        <v>55</v>
      </c>
      <c r="E129" s="154">
        <v>65.88</v>
      </c>
      <c r="F129" s="14"/>
      <c r="G129" s="14">
        <f>E129*F129</f>
        <v>0</v>
      </c>
      <c r="H129" s="72" t="s">
        <v>162</v>
      </c>
      <c r="I129" s="42" t="s">
        <v>37</v>
      </c>
      <c r="J129" s="148">
        <f>0.04*0.04</f>
        <v>1.6000000000000001E-3</v>
      </c>
      <c r="K129" s="245">
        <f>J129*E129</f>
        <v>0.105408</v>
      </c>
      <c r="L129" s="264"/>
      <c r="M129" s="28">
        <f>L129*K129</f>
        <v>0</v>
      </c>
      <c r="N129" s="61"/>
    </row>
    <row r="130" spans="2:14" s="98" customFormat="1" x14ac:dyDescent="0.2">
      <c r="B130" s="301"/>
      <c r="C130" s="18"/>
      <c r="D130" s="216"/>
      <c r="E130" s="15"/>
      <c r="F130" s="14"/>
      <c r="G130" s="14"/>
      <c r="H130" s="415"/>
      <c r="I130" s="42"/>
      <c r="J130" s="148"/>
      <c r="K130" s="213"/>
      <c r="L130" s="173"/>
      <c r="M130" s="90"/>
      <c r="N130" s="44"/>
    </row>
    <row r="131" spans="2:14" s="98" customFormat="1" x14ac:dyDescent="0.2">
      <c r="B131" s="301"/>
      <c r="C131" s="18"/>
      <c r="D131" s="216"/>
      <c r="E131" s="15"/>
      <c r="F131" s="14"/>
      <c r="G131" s="14"/>
      <c r="H131" s="107"/>
      <c r="I131" s="42"/>
      <c r="J131" s="148"/>
      <c r="K131" s="213"/>
      <c r="L131" s="173"/>
      <c r="M131" s="90"/>
      <c r="N131" s="44"/>
    </row>
    <row r="132" spans="2:14" s="98" customFormat="1" x14ac:dyDescent="0.2">
      <c r="B132" s="302"/>
      <c r="C132" s="25" t="s">
        <v>5</v>
      </c>
      <c r="D132" s="217"/>
      <c r="E132" s="26"/>
      <c r="F132" s="241"/>
      <c r="G132" s="27">
        <f>SUM(G129:G131)</f>
        <v>0</v>
      </c>
      <c r="H132" s="74"/>
      <c r="I132" s="188"/>
      <c r="J132" s="149"/>
      <c r="K132" s="246"/>
      <c r="L132" s="174"/>
      <c r="M132" s="17">
        <f>SUM(M129:M131)</f>
        <v>0</v>
      </c>
      <c r="N132" s="17">
        <f>SUM(G132:M132)</f>
        <v>0</v>
      </c>
    </row>
    <row r="133" spans="2:14" s="98" customFormat="1" x14ac:dyDescent="0.2">
      <c r="B133" s="297">
        <v>30</v>
      </c>
      <c r="C133" s="72" t="s">
        <v>165</v>
      </c>
      <c r="D133" s="42" t="s">
        <v>34</v>
      </c>
      <c r="E133" s="154">
        <v>37.68</v>
      </c>
      <c r="F133" s="14"/>
      <c r="G133" s="14">
        <f>E133*F133</f>
        <v>0</v>
      </c>
      <c r="H133" s="72" t="s">
        <v>163</v>
      </c>
      <c r="I133" s="42" t="s">
        <v>34</v>
      </c>
      <c r="J133" s="165">
        <v>1.1000000000000001</v>
      </c>
      <c r="K133" s="245">
        <f>E133*J133</f>
        <v>41.448</v>
      </c>
      <c r="L133" s="264"/>
      <c r="M133" s="28">
        <f>L133*K133</f>
        <v>0</v>
      </c>
      <c r="N133" s="61"/>
    </row>
    <row r="134" spans="2:14" s="98" customFormat="1" x14ac:dyDescent="0.2">
      <c r="B134" s="301"/>
      <c r="C134" s="72" t="s">
        <v>166</v>
      </c>
      <c r="D134" s="216"/>
      <c r="E134" s="154"/>
      <c r="F134" s="14"/>
      <c r="G134" s="14"/>
      <c r="H134" s="72"/>
      <c r="I134" s="42"/>
      <c r="J134" s="176"/>
      <c r="K134" s="213"/>
      <c r="L134" s="173"/>
      <c r="M134" s="28"/>
      <c r="N134" s="34"/>
    </row>
    <row r="135" spans="2:14" s="98" customFormat="1" x14ac:dyDescent="0.2">
      <c r="B135" s="301"/>
      <c r="C135" s="18"/>
      <c r="D135" s="216"/>
      <c r="E135" s="15"/>
      <c r="F135" s="14"/>
      <c r="G135" s="14"/>
      <c r="H135" s="415"/>
      <c r="I135" s="42"/>
      <c r="J135" s="148"/>
      <c r="K135" s="213"/>
      <c r="L135" s="173"/>
      <c r="M135" s="90"/>
      <c r="N135" s="44"/>
    </row>
    <row r="136" spans="2:14" s="98" customFormat="1" x14ac:dyDescent="0.2">
      <c r="B136" s="302"/>
      <c r="C136" s="25" t="s">
        <v>5</v>
      </c>
      <c r="D136" s="217"/>
      <c r="E136" s="26"/>
      <c r="F136" s="241"/>
      <c r="G136" s="27">
        <f>SUM(G133:G135)</f>
        <v>0</v>
      </c>
      <c r="H136" s="74"/>
      <c r="I136" s="188"/>
      <c r="J136" s="149"/>
      <c r="K136" s="246"/>
      <c r="L136" s="174"/>
      <c r="M136" s="17">
        <f>SUM(M133:M135)</f>
        <v>0</v>
      </c>
      <c r="N136" s="17">
        <f>SUM(G136:M136)</f>
        <v>0</v>
      </c>
    </row>
    <row r="137" spans="2:14" s="98" customFormat="1" x14ac:dyDescent="0.2">
      <c r="B137" s="297">
        <v>31</v>
      </c>
      <c r="C137" s="72" t="s">
        <v>165</v>
      </c>
      <c r="D137" s="42" t="s">
        <v>34</v>
      </c>
      <c r="E137" s="154">
        <v>1.49</v>
      </c>
      <c r="F137" s="14"/>
      <c r="G137" s="14">
        <f>E137*F137</f>
        <v>0</v>
      </c>
      <c r="H137" s="72" t="s">
        <v>158</v>
      </c>
      <c r="I137" s="42" t="s">
        <v>34</v>
      </c>
      <c r="J137" s="165">
        <v>1.1000000000000001</v>
      </c>
      <c r="K137" s="245">
        <f>E137*J137</f>
        <v>1.639</v>
      </c>
      <c r="L137" s="264"/>
      <c r="M137" s="28">
        <f>L137*K137</f>
        <v>0</v>
      </c>
      <c r="N137" s="61"/>
    </row>
    <row r="138" spans="2:14" s="98" customFormat="1" x14ac:dyDescent="0.2">
      <c r="B138" s="301"/>
      <c r="C138" s="72" t="s">
        <v>287</v>
      </c>
      <c r="D138" s="216"/>
      <c r="E138" s="154"/>
      <c r="F138" s="14"/>
      <c r="G138" s="14"/>
      <c r="H138" s="72"/>
      <c r="I138" s="42"/>
      <c r="J138" s="176"/>
      <c r="K138" s="213"/>
      <c r="L138" s="173"/>
      <c r="M138" s="28"/>
      <c r="N138" s="34"/>
    </row>
    <row r="139" spans="2:14" s="98" customFormat="1" x14ac:dyDescent="0.2">
      <c r="B139" s="301"/>
      <c r="C139" s="18"/>
      <c r="D139" s="216"/>
      <c r="E139" s="15"/>
      <c r="F139" s="14"/>
      <c r="G139" s="14"/>
      <c r="H139" s="415"/>
      <c r="I139" s="42"/>
      <c r="J139" s="148"/>
      <c r="K139" s="213"/>
      <c r="L139" s="173"/>
      <c r="M139" s="90"/>
      <c r="N139" s="44"/>
    </row>
    <row r="140" spans="2:14" s="98" customFormat="1" x14ac:dyDescent="0.2">
      <c r="B140" s="302"/>
      <c r="C140" s="25" t="s">
        <v>5</v>
      </c>
      <c r="D140" s="217"/>
      <c r="E140" s="26"/>
      <c r="F140" s="241"/>
      <c r="G140" s="27">
        <f>SUM(G137:G139)</f>
        <v>0</v>
      </c>
      <c r="H140" s="74"/>
      <c r="I140" s="188"/>
      <c r="J140" s="149"/>
      <c r="K140" s="246"/>
      <c r="L140" s="174"/>
      <c r="M140" s="17">
        <f>SUM(M137:M139)</f>
        <v>0</v>
      </c>
      <c r="N140" s="17">
        <f>SUM(G140:M140)</f>
        <v>0</v>
      </c>
    </row>
    <row r="141" spans="2:14" s="98" customFormat="1" x14ac:dyDescent="0.2">
      <c r="B141" s="297">
        <v>32</v>
      </c>
      <c r="C141" s="72" t="s">
        <v>29</v>
      </c>
      <c r="D141" s="42" t="s">
        <v>6</v>
      </c>
      <c r="E141" s="180">
        <v>15</v>
      </c>
      <c r="F141" s="14"/>
      <c r="G141" s="14">
        <f>E141*F141</f>
        <v>0</v>
      </c>
      <c r="H141" s="72" t="s">
        <v>167</v>
      </c>
      <c r="I141" s="42" t="s">
        <v>32</v>
      </c>
      <c r="J141" s="165">
        <v>1.04</v>
      </c>
      <c r="K141" s="215">
        <f>J141*E142</f>
        <v>3.6400000000000002E-2</v>
      </c>
      <c r="L141" s="173"/>
      <c r="M141" s="28">
        <f>K141*L141</f>
        <v>0</v>
      </c>
      <c r="N141" s="61"/>
    </row>
    <row r="142" spans="2:14" s="98" customFormat="1" x14ac:dyDescent="0.2">
      <c r="B142" s="301"/>
      <c r="C142" s="18" t="s">
        <v>150</v>
      </c>
      <c r="D142" s="218" t="s">
        <v>32</v>
      </c>
      <c r="E142" s="144">
        <v>3.5000000000000003E-2</v>
      </c>
      <c r="F142" s="14"/>
      <c r="G142" s="14"/>
      <c r="H142" s="358" t="s">
        <v>168</v>
      </c>
      <c r="I142" s="42"/>
      <c r="J142" s="148"/>
      <c r="K142" s="213"/>
      <c r="L142" s="265"/>
      <c r="M142" s="90"/>
      <c r="N142" s="44"/>
    </row>
    <row r="143" spans="2:14" s="98" customFormat="1" x14ac:dyDescent="0.2">
      <c r="B143" s="301"/>
      <c r="C143" s="111" t="s">
        <v>30</v>
      </c>
      <c r="D143" s="216"/>
      <c r="E143" s="15"/>
      <c r="F143" s="14"/>
      <c r="G143" s="14"/>
      <c r="H143" s="72"/>
      <c r="I143" s="42"/>
      <c r="J143" s="148"/>
      <c r="K143" s="213"/>
      <c r="L143" s="265"/>
      <c r="M143" s="90"/>
      <c r="N143" s="44"/>
    </row>
    <row r="144" spans="2:14" s="98" customFormat="1" x14ac:dyDescent="0.2">
      <c r="B144" s="301"/>
      <c r="C144" s="111"/>
      <c r="D144" s="216"/>
      <c r="E144" s="15"/>
      <c r="F144" s="14"/>
      <c r="G144" s="14"/>
      <c r="H144" s="72" t="s">
        <v>170</v>
      </c>
      <c r="I144" s="42" t="s">
        <v>45</v>
      </c>
      <c r="J144" s="176">
        <v>22</v>
      </c>
      <c r="K144" s="213">
        <f>J144*E142</f>
        <v>0.77</v>
      </c>
      <c r="L144" s="265"/>
      <c r="M144" s="90">
        <f>K144*L144</f>
        <v>0</v>
      </c>
      <c r="N144" s="44"/>
    </row>
    <row r="145" spans="2:245" s="98" customFormat="1" x14ac:dyDescent="0.2">
      <c r="B145" s="301"/>
      <c r="C145" s="18"/>
      <c r="D145" s="216"/>
      <c r="E145" s="15"/>
      <c r="F145" s="14"/>
      <c r="G145" s="14"/>
      <c r="H145" s="72"/>
      <c r="I145" s="42"/>
      <c r="J145" s="148"/>
      <c r="K145" s="213"/>
      <c r="L145" s="265"/>
      <c r="M145" s="90"/>
      <c r="N145" s="44"/>
    </row>
    <row r="146" spans="2:245" s="98" customFormat="1" x14ac:dyDescent="0.2">
      <c r="B146" s="302"/>
      <c r="C146" s="25" t="s">
        <v>5</v>
      </c>
      <c r="D146" s="217"/>
      <c r="E146" s="26"/>
      <c r="F146" s="241"/>
      <c r="G146" s="27">
        <f>SUM(G141:G145)</f>
        <v>0</v>
      </c>
      <c r="H146" s="74"/>
      <c r="I146" s="188"/>
      <c r="J146" s="149"/>
      <c r="K146" s="251"/>
      <c r="L146" s="174"/>
      <c r="M146" s="6">
        <f>SUM(M141:M145)</f>
        <v>0</v>
      </c>
      <c r="N146" s="17">
        <f>SUM(G146:M146)</f>
        <v>0</v>
      </c>
      <c r="Q146" s="370"/>
    </row>
    <row r="147" spans="2:245" s="98" customFormat="1" x14ac:dyDescent="0.2">
      <c r="B147" s="297">
        <v>33</v>
      </c>
      <c r="C147" s="72" t="s">
        <v>39</v>
      </c>
      <c r="D147" s="42" t="s">
        <v>40</v>
      </c>
      <c r="E147" s="154">
        <f>6+17</f>
        <v>23</v>
      </c>
      <c r="F147" s="14"/>
      <c r="G147" s="14">
        <f>E147*F147</f>
        <v>0</v>
      </c>
      <c r="H147" s="72" t="s">
        <v>169</v>
      </c>
      <c r="I147" s="42" t="s">
        <v>37</v>
      </c>
      <c r="J147" s="164">
        <f>0.075*0.075</f>
        <v>5.6249999999999998E-3</v>
      </c>
      <c r="K147" s="250">
        <f>J147*E147</f>
        <v>0.12937499999999999</v>
      </c>
      <c r="L147" s="264"/>
      <c r="M147" s="28">
        <f>L147*K147</f>
        <v>0</v>
      </c>
      <c r="N147" s="61"/>
    </row>
    <row r="148" spans="2:245" s="98" customFormat="1" x14ac:dyDescent="0.2">
      <c r="B148" s="301"/>
      <c r="C148" s="107" t="s">
        <v>171</v>
      </c>
      <c r="D148" s="216"/>
      <c r="E148" s="154"/>
      <c r="F148" s="14"/>
      <c r="G148" s="14"/>
      <c r="H148" s="72"/>
      <c r="I148" s="42"/>
      <c r="J148" s="176"/>
      <c r="K148" s="250"/>
      <c r="L148" s="173"/>
      <c r="M148" s="28"/>
      <c r="N148" s="34"/>
    </row>
    <row r="149" spans="2:245" s="98" customFormat="1" x14ac:dyDescent="0.2">
      <c r="B149" s="301"/>
      <c r="C149" s="18"/>
      <c r="D149" s="216"/>
      <c r="E149" s="15"/>
      <c r="F149" s="14"/>
      <c r="G149" s="14"/>
      <c r="H149" s="415"/>
      <c r="I149" s="42"/>
      <c r="J149" s="148"/>
      <c r="K149" s="250"/>
      <c r="L149" s="173"/>
      <c r="M149" s="90"/>
      <c r="N149" s="44"/>
    </row>
    <row r="150" spans="2:245" s="98" customFormat="1" x14ac:dyDescent="0.2">
      <c r="B150" s="302"/>
      <c r="C150" s="25" t="s">
        <v>5</v>
      </c>
      <c r="D150" s="217"/>
      <c r="E150" s="26"/>
      <c r="F150" s="241"/>
      <c r="G150" s="27">
        <f>SUM(G147:G149)</f>
        <v>0</v>
      </c>
      <c r="H150" s="74"/>
      <c r="I150" s="188"/>
      <c r="J150" s="149"/>
      <c r="K150" s="251"/>
      <c r="L150" s="174"/>
      <c r="M150" s="17">
        <f>SUM(M147:M149)</f>
        <v>0</v>
      </c>
      <c r="N150" s="17">
        <f>SUM(G150:M150)</f>
        <v>0</v>
      </c>
    </row>
    <row r="151" spans="2:245" s="98" customFormat="1" x14ac:dyDescent="0.2">
      <c r="B151" s="297">
        <v>34</v>
      </c>
      <c r="C151" s="72" t="s">
        <v>180</v>
      </c>
      <c r="D151" s="42" t="s">
        <v>34</v>
      </c>
      <c r="E151" s="154">
        <v>9</v>
      </c>
      <c r="F151" s="14"/>
      <c r="G151" s="14">
        <f>E151*F151</f>
        <v>0</v>
      </c>
      <c r="H151" s="72" t="s">
        <v>158</v>
      </c>
      <c r="I151" s="42" t="s">
        <v>34</v>
      </c>
      <c r="J151" s="165">
        <v>1.1000000000000001</v>
      </c>
      <c r="K151" s="245">
        <f>E151*J151</f>
        <v>9.9</v>
      </c>
      <c r="L151" s="264"/>
      <c r="M151" s="28">
        <f>L151*K151</f>
        <v>0</v>
      </c>
      <c r="N151" s="61"/>
    </row>
    <row r="152" spans="2:245" s="98" customFormat="1" x14ac:dyDescent="0.2">
      <c r="B152" s="301"/>
      <c r="C152" s="72" t="s">
        <v>181</v>
      </c>
      <c r="D152" s="216"/>
      <c r="E152" s="154"/>
      <c r="F152" s="14"/>
      <c r="G152" s="14"/>
      <c r="H152" s="72"/>
      <c r="I152" s="42"/>
      <c r="J152" s="176"/>
      <c r="K152" s="213"/>
      <c r="L152" s="173"/>
      <c r="M152" s="28"/>
      <c r="N152" s="34"/>
    </row>
    <row r="153" spans="2:245" s="98" customFormat="1" x14ac:dyDescent="0.2">
      <c r="B153" s="301"/>
      <c r="C153" s="18"/>
      <c r="D153" s="216"/>
      <c r="E153" s="15"/>
      <c r="F153" s="14"/>
      <c r="G153" s="14"/>
      <c r="H153" s="415"/>
      <c r="I153" s="42"/>
      <c r="J153" s="148"/>
      <c r="K153" s="213"/>
      <c r="L153" s="173"/>
      <c r="M153" s="90"/>
      <c r="N153" s="44"/>
    </row>
    <row r="154" spans="2:245" s="98" customFormat="1" x14ac:dyDescent="0.2">
      <c r="B154" s="302"/>
      <c r="C154" s="25" t="s">
        <v>5</v>
      </c>
      <c r="D154" s="217"/>
      <c r="E154" s="26"/>
      <c r="F154" s="241"/>
      <c r="G154" s="27">
        <f>SUM(G151:G153)</f>
        <v>0</v>
      </c>
      <c r="H154" s="74"/>
      <c r="I154" s="188"/>
      <c r="J154" s="149"/>
      <c r="K154" s="246"/>
      <c r="L154" s="174"/>
      <c r="M154" s="17">
        <f>SUM(M151:M153)</f>
        <v>0</v>
      </c>
      <c r="N154" s="17">
        <f>SUM(G154:M154)</f>
        <v>0</v>
      </c>
    </row>
    <row r="155" spans="2:245" s="315" customFormat="1" x14ac:dyDescent="0.2">
      <c r="B155" s="303">
        <v>35</v>
      </c>
      <c r="C155" s="109" t="s">
        <v>175</v>
      </c>
      <c r="D155" s="189" t="s">
        <v>55</v>
      </c>
      <c r="E155" s="82">
        <v>17</v>
      </c>
      <c r="F155" s="80"/>
      <c r="G155" s="80">
        <f>E155*F155</f>
        <v>0</v>
      </c>
      <c r="H155" s="109" t="s">
        <v>174</v>
      </c>
      <c r="I155" s="189" t="s">
        <v>37</v>
      </c>
      <c r="J155" s="186">
        <v>5.0000000000000001E-3</v>
      </c>
      <c r="K155" s="252">
        <f>J155*E155</f>
        <v>8.5000000000000006E-2</v>
      </c>
      <c r="L155" s="262"/>
      <c r="M155" s="68">
        <f>K155*L155</f>
        <v>0</v>
      </c>
      <c r="N155" s="68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  <c r="BZ155" s="206"/>
      <c r="CA155" s="206"/>
      <c r="CB155" s="206"/>
      <c r="CC155" s="206"/>
      <c r="CD155" s="206"/>
      <c r="CE155" s="206"/>
      <c r="CF155" s="206"/>
      <c r="CG155" s="206"/>
      <c r="CH155" s="206"/>
      <c r="CI155" s="206"/>
      <c r="CJ155" s="206"/>
      <c r="CK155" s="206"/>
      <c r="CL155" s="206"/>
      <c r="CM155" s="206"/>
      <c r="CN155" s="206"/>
      <c r="CO155" s="206"/>
      <c r="CP155" s="206"/>
      <c r="CQ155" s="206"/>
      <c r="CR155" s="206"/>
      <c r="CS155" s="206"/>
      <c r="CT155" s="206"/>
      <c r="CU155" s="206"/>
      <c r="CV155" s="206"/>
      <c r="CW155" s="206"/>
      <c r="CX155" s="206"/>
      <c r="CY155" s="206"/>
      <c r="CZ155" s="206"/>
      <c r="DA155" s="206"/>
      <c r="DB155" s="206"/>
      <c r="DC155" s="206"/>
      <c r="DD155" s="206"/>
      <c r="DE155" s="206"/>
      <c r="DF155" s="206"/>
      <c r="DG155" s="206"/>
      <c r="DH155" s="206"/>
      <c r="DI155" s="206"/>
      <c r="DJ155" s="206"/>
      <c r="DK155" s="206"/>
      <c r="DL155" s="206"/>
      <c r="DM155" s="206"/>
      <c r="DN155" s="206"/>
      <c r="DO155" s="206"/>
      <c r="DP155" s="206"/>
      <c r="DQ155" s="206"/>
      <c r="DR155" s="206"/>
      <c r="DS155" s="206"/>
      <c r="DT155" s="206"/>
      <c r="DU155" s="206"/>
      <c r="DV155" s="206"/>
      <c r="DW155" s="206"/>
      <c r="DX155" s="206"/>
      <c r="DY155" s="206"/>
      <c r="DZ155" s="206"/>
      <c r="EA155" s="206"/>
      <c r="EB155" s="206"/>
      <c r="EC155" s="206"/>
      <c r="ED155" s="206"/>
      <c r="EE155" s="206"/>
      <c r="EF155" s="206"/>
      <c r="EG155" s="206"/>
      <c r="EH155" s="206"/>
      <c r="EI155" s="206"/>
      <c r="EJ155" s="206"/>
      <c r="EK155" s="206"/>
      <c r="EL155" s="206"/>
      <c r="EM155" s="206"/>
      <c r="EN155" s="206"/>
      <c r="EO155" s="206"/>
      <c r="EP155" s="206"/>
      <c r="EQ155" s="206"/>
      <c r="ER155" s="206"/>
      <c r="ES155" s="206"/>
      <c r="ET155" s="206"/>
      <c r="EU155" s="206"/>
      <c r="EV155" s="206"/>
      <c r="EW155" s="206"/>
      <c r="EX155" s="206"/>
      <c r="EY155" s="206"/>
      <c r="EZ155" s="206"/>
      <c r="FA155" s="206"/>
      <c r="FB155" s="206"/>
      <c r="FC155" s="206"/>
      <c r="FD155" s="206"/>
      <c r="FE155" s="206"/>
      <c r="FF155" s="206"/>
      <c r="FG155" s="206"/>
      <c r="FH155" s="206"/>
      <c r="FI155" s="206"/>
      <c r="FJ155" s="206"/>
      <c r="FK155" s="206"/>
      <c r="FL155" s="206"/>
      <c r="FM155" s="206"/>
      <c r="FN155" s="206"/>
      <c r="FO155" s="206"/>
      <c r="FP155" s="206"/>
      <c r="FQ155" s="206"/>
      <c r="FR155" s="206"/>
      <c r="FS155" s="206"/>
      <c r="FT155" s="206"/>
      <c r="FU155" s="206"/>
      <c r="FV155" s="206"/>
      <c r="FW155" s="206"/>
      <c r="FX155" s="206"/>
      <c r="FY155" s="206"/>
      <c r="FZ155" s="206"/>
      <c r="GA155" s="206"/>
      <c r="GB155" s="206"/>
      <c r="GC155" s="206"/>
      <c r="GD155" s="206"/>
      <c r="GE155" s="206"/>
      <c r="GF155" s="206"/>
      <c r="GG155" s="206"/>
      <c r="GH155" s="206"/>
      <c r="GI155" s="206"/>
      <c r="GJ155" s="206"/>
      <c r="GK155" s="206"/>
      <c r="GL155" s="206"/>
      <c r="GM155" s="206"/>
      <c r="GN155" s="206"/>
      <c r="GO155" s="206"/>
      <c r="GP155" s="206"/>
      <c r="GQ155" s="206"/>
      <c r="GR155" s="206"/>
      <c r="GS155" s="206"/>
      <c r="GT155" s="206"/>
      <c r="GU155" s="206"/>
      <c r="GV155" s="206"/>
      <c r="GW155" s="206"/>
      <c r="GX155" s="206"/>
      <c r="GY155" s="206"/>
      <c r="GZ155" s="206"/>
      <c r="HA155" s="206"/>
      <c r="HB155" s="206"/>
      <c r="HC155" s="206"/>
      <c r="HD155" s="206"/>
      <c r="HE155" s="206"/>
      <c r="HF155" s="206"/>
      <c r="HG155" s="206"/>
      <c r="HH155" s="206"/>
      <c r="HI155" s="206"/>
      <c r="HJ155" s="206"/>
      <c r="HK155" s="206"/>
      <c r="HL155" s="206"/>
      <c r="HM155" s="206"/>
      <c r="HN155" s="206"/>
      <c r="HO155" s="206"/>
      <c r="HP155" s="206"/>
      <c r="HQ155" s="206"/>
      <c r="HR155" s="206"/>
      <c r="HS155" s="206"/>
      <c r="HT155" s="206"/>
      <c r="HU155" s="206"/>
      <c r="HV155" s="206"/>
      <c r="HW155" s="206"/>
      <c r="HX155" s="206"/>
      <c r="HY155" s="206"/>
      <c r="HZ155" s="206"/>
      <c r="IA155" s="206"/>
      <c r="IB155" s="206"/>
      <c r="IC155" s="206"/>
      <c r="ID155" s="206"/>
      <c r="IE155" s="206"/>
      <c r="IF155" s="206"/>
      <c r="IG155" s="206"/>
      <c r="IH155" s="206"/>
      <c r="II155" s="206"/>
      <c r="IJ155" s="206"/>
      <c r="IK155" s="206"/>
    </row>
    <row r="156" spans="2:245" s="315" customFormat="1" x14ac:dyDescent="0.2">
      <c r="B156" s="303"/>
      <c r="C156" s="109" t="s">
        <v>176</v>
      </c>
      <c r="D156" s="189"/>
      <c r="E156" s="66"/>
      <c r="F156" s="80"/>
      <c r="G156" s="80"/>
      <c r="H156" s="109"/>
      <c r="I156" s="189"/>
      <c r="J156" s="186"/>
      <c r="K156" s="252"/>
      <c r="L156" s="262"/>
      <c r="M156" s="68"/>
      <c r="N156" s="68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  <c r="BZ156" s="206"/>
      <c r="CA156" s="206"/>
      <c r="CB156" s="206"/>
      <c r="CC156" s="206"/>
      <c r="CD156" s="206"/>
      <c r="CE156" s="206"/>
      <c r="CF156" s="206"/>
      <c r="CG156" s="206"/>
      <c r="CH156" s="206"/>
      <c r="CI156" s="206"/>
      <c r="CJ156" s="206"/>
      <c r="CK156" s="206"/>
      <c r="CL156" s="206"/>
      <c r="CM156" s="206"/>
      <c r="CN156" s="206"/>
      <c r="CO156" s="206"/>
      <c r="CP156" s="206"/>
      <c r="CQ156" s="206"/>
      <c r="CR156" s="206"/>
      <c r="CS156" s="206"/>
      <c r="CT156" s="206"/>
      <c r="CU156" s="206"/>
      <c r="CV156" s="206"/>
      <c r="CW156" s="206"/>
      <c r="CX156" s="206"/>
      <c r="CY156" s="206"/>
      <c r="CZ156" s="206"/>
      <c r="DA156" s="206"/>
      <c r="DB156" s="206"/>
      <c r="DC156" s="206"/>
      <c r="DD156" s="206"/>
      <c r="DE156" s="206"/>
      <c r="DF156" s="206"/>
      <c r="DG156" s="206"/>
      <c r="DH156" s="206"/>
      <c r="DI156" s="206"/>
      <c r="DJ156" s="206"/>
      <c r="DK156" s="206"/>
      <c r="DL156" s="206"/>
      <c r="DM156" s="206"/>
      <c r="DN156" s="206"/>
      <c r="DO156" s="206"/>
      <c r="DP156" s="206"/>
      <c r="DQ156" s="206"/>
      <c r="DR156" s="206"/>
      <c r="DS156" s="206"/>
      <c r="DT156" s="206"/>
      <c r="DU156" s="206"/>
      <c r="DV156" s="206"/>
      <c r="DW156" s="206"/>
      <c r="DX156" s="206"/>
      <c r="DY156" s="206"/>
      <c r="DZ156" s="206"/>
      <c r="EA156" s="206"/>
      <c r="EB156" s="206"/>
      <c r="EC156" s="206"/>
      <c r="ED156" s="206"/>
      <c r="EE156" s="206"/>
      <c r="EF156" s="206"/>
      <c r="EG156" s="206"/>
      <c r="EH156" s="206"/>
      <c r="EI156" s="206"/>
      <c r="EJ156" s="206"/>
      <c r="EK156" s="206"/>
      <c r="EL156" s="206"/>
      <c r="EM156" s="206"/>
      <c r="EN156" s="206"/>
      <c r="EO156" s="206"/>
      <c r="EP156" s="206"/>
      <c r="EQ156" s="206"/>
      <c r="ER156" s="206"/>
      <c r="ES156" s="206"/>
      <c r="ET156" s="206"/>
      <c r="EU156" s="206"/>
      <c r="EV156" s="206"/>
      <c r="EW156" s="206"/>
      <c r="EX156" s="206"/>
      <c r="EY156" s="206"/>
      <c r="EZ156" s="206"/>
      <c r="FA156" s="206"/>
      <c r="FB156" s="206"/>
      <c r="FC156" s="206"/>
      <c r="FD156" s="206"/>
      <c r="FE156" s="206"/>
      <c r="FF156" s="206"/>
      <c r="FG156" s="206"/>
      <c r="FH156" s="206"/>
      <c r="FI156" s="206"/>
      <c r="FJ156" s="206"/>
      <c r="FK156" s="206"/>
      <c r="FL156" s="206"/>
      <c r="FM156" s="206"/>
      <c r="FN156" s="206"/>
      <c r="FO156" s="206"/>
      <c r="FP156" s="206"/>
      <c r="FQ156" s="206"/>
      <c r="FR156" s="206"/>
      <c r="FS156" s="206"/>
      <c r="FT156" s="206"/>
      <c r="FU156" s="206"/>
      <c r="FV156" s="206"/>
      <c r="FW156" s="206"/>
      <c r="FX156" s="206"/>
      <c r="FY156" s="206"/>
      <c r="FZ156" s="206"/>
      <c r="GA156" s="206"/>
      <c r="GB156" s="206"/>
      <c r="GC156" s="206"/>
      <c r="GD156" s="206"/>
      <c r="GE156" s="206"/>
      <c r="GF156" s="206"/>
      <c r="GG156" s="206"/>
      <c r="GH156" s="206"/>
      <c r="GI156" s="206"/>
      <c r="GJ156" s="206"/>
      <c r="GK156" s="206"/>
      <c r="GL156" s="206"/>
      <c r="GM156" s="206"/>
      <c r="GN156" s="206"/>
      <c r="GO156" s="206"/>
      <c r="GP156" s="206"/>
      <c r="GQ156" s="206"/>
      <c r="GR156" s="206"/>
      <c r="GS156" s="206"/>
      <c r="GT156" s="206"/>
      <c r="GU156" s="206"/>
      <c r="GV156" s="206"/>
      <c r="GW156" s="206"/>
      <c r="GX156" s="206"/>
      <c r="GY156" s="206"/>
      <c r="GZ156" s="206"/>
      <c r="HA156" s="206"/>
      <c r="HB156" s="206"/>
      <c r="HC156" s="206"/>
      <c r="HD156" s="206"/>
      <c r="HE156" s="206"/>
      <c r="HF156" s="206"/>
      <c r="HG156" s="206"/>
      <c r="HH156" s="206"/>
      <c r="HI156" s="206"/>
      <c r="HJ156" s="206"/>
      <c r="HK156" s="206"/>
      <c r="HL156" s="206"/>
      <c r="HM156" s="206"/>
      <c r="HN156" s="206"/>
      <c r="HO156" s="206"/>
      <c r="HP156" s="206"/>
      <c r="HQ156" s="206"/>
      <c r="HR156" s="206"/>
      <c r="HS156" s="206"/>
      <c r="HT156" s="206"/>
      <c r="HU156" s="206"/>
      <c r="HV156" s="206"/>
      <c r="HW156" s="206"/>
      <c r="HX156" s="206"/>
      <c r="HY156" s="206"/>
      <c r="HZ156" s="206"/>
      <c r="IA156" s="206"/>
      <c r="IB156" s="206"/>
      <c r="IC156" s="206"/>
      <c r="ID156" s="206"/>
      <c r="IE156" s="206"/>
      <c r="IF156" s="206"/>
      <c r="IG156" s="206"/>
      <c r="IH156" s="206"/>
      <c r="II156" s="206"/>
      <c r="IJ156" s="206"/>
      <c r="IK156" s="206"/>
    </row>
    <row r="157" spans="2:245" s="315" customFormat="1" x14ac:dyDescent="0.2">
      <c r="B157" s="303"/>
      <c r="C157" s="207"/>
      <c r="D157" s="189"/>
      <c r="E157" s="66"/>
      <c r="F157" s="80"/>
      <c r="G157" s="169"/>
      <c r="H157" s="109"/>
      <c r="I157" s="189"/>
      <c r="J157" s="186"/>
      <c r="K157" s="252"/>
      <c r="L157" s="262"/>
      <c r="M157" s="68"/>
      <c r="N157" s="68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6"/>
      <c r="BA157" s="206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  <c r="BZ157" s="206"/>
      <c r="CA157" s="206"/>
      <c r="CB157" s="206"/>
      <c r="CC157" s="206"/>
      <c r="CD157" s="206"/>
      <c r="CE157" s="206"/>
      <c r="CF157" s="206"/>
      <c r="CG157" s="206"/>
      <c r="CH157" s="206"/>
      <c r="CI157" s="206"/>
      <c r="CJ157" s="206"/>
      <c r="CK157" s="206"/>
      <c r="CL157" s="206"/>
      <c r="CM157" s="206"/>
      <c r="CN157" s="206"/>
      <c r="CO157" s="206"/>
      <c r="CP157" s="206"/>
      <c r="CQ157" s="206"/>
      <c r="CR157" s="206"/>
      <c r="CS157" s="206"/>
      <c r="CT157" s="206"/>
      <c r="CU157" s="206"/>
      <c r="CV157" s="206"/>
      <c r="CW157" s="206"/>
      <c r="CX157" s="206"/>
      <c r="CY157" s="206"/>
      <c r="CZ157" s="206"/>
      <c r="DA157" s="206"/>
      <c r="DB157" s="206"/>
      <c r="DC157" s="206"/>
      <c r="DD157" s="206"/>
      <c r="DE157" s="206"/>
      <c r="DF157" s="206"/>
      <c r="DG157" s="206"/>
      <c r="DH157" s="206"/>
      <c r="DI157" s="206"/>
      <c r="DJ157" s="206"/>
      <c r="DK157" s="206"/>
      <c r="DL157" s="206"/>
      <c r="DM157" s="206"/>
      <c r="DN157" s="206"/>
      <c r="DO157" s="206"/>
      <c r="DP157" s="206"/>
      <c r="DQ157" s="206"/>
      <c r="DR157" s="206"/>
      <c r="DS157" s="206"/>
      <c r="DT157" s="206"/>
      <c r="DU157" s="206"/>
      <c r="DV157" s="206"/>
      <c r="DW157" s="206"/>
      <c r="DX157" s="206"/>
      <c r="DY157" s="206"/>
      <c r="DZ157" s="206"/>
      <c r="EA157" s="206"/>
      <c r="EB157" s="206"/>
      <c r="EC157" s="206"/>
      <c r="ED157" s="206"/>
      <c r="EE157" s="206"/>
      <c r="EF157" s="206"/>
      <c r="EG157" s="206"/>
      <c r="EH157" s="206"/>
      <c r="EI157" s="206"/>
      <c r="EJ157" s="206"/>
      <c r="EK157" s="206"/>
      <c r="EL157" s="206"/>
      <c r="EM157" s="206"/>
      <c r="EN157" s="206"/>
      <c r="EO157" s="206"/>
      <c r="EP157" s="206"/>
      <c r="EQ157" s="206"/>
      <c r="ER157" s="206"/>
      <c r="ES157" s="206"/>
      <c r="ET157" s="206"/>
      <c r="EU157" s="206"/>
      <c r="EV157" s="206"/>
      <c r="EW157" s="206"/>
      <c r="EX157" s="206"/>
      <c r="EY157" s="206"/>
      <c r="EZ157" s="206"/>
      <c r="FA157" s="206"/>
      <c r="FB157" s="206"/>
      <c r="FC157" s="206"/>
      <c r="FD157" s="206"/>
      <c r="FE157" s="206"/>
      <c r="FF157" s="206"/>
      <c r="FG157" s="206"/>
      <c r="FH157" s="206"/>
      <c r="FI157" s="206"/>
      <c r="FJ157" s="206"/>
      <c r="FK157" s="206"/>
      <c r="FL157" s="206"/>
      <c r="FM157" s="206"/>
      <c r="FN157" s="206"/>
      <c r="FO157" s="206"/>
      <c r="FP157" s="206"/>
      <c r="FQ157" s="206"/>
      <c r="FR157" s="206"/>
      <c r="FS157" s="206"/>
      <c r="FT157" s="206"/>
      <c r="FU157" s="206"/>
      <c r="FV157" s="206"/>
      <c r="FW157" s="206"/>
      <c r="FX157" s="206"/>
      <c r="FY157" s="206"/>
      <c r="FZ157" s="206"/>
      <c r="GA157" s="206"/>
      <c r="GB157" s="206"/>
      <c r="GC157" s="206"/>
      <c r="GD157" s="206"/>
      <c r="GE157" s="206"/>
      <c r="GF157" s="206"/>
      <c r="GG157" s="206"/>
      <c r="GH157" s="206"/>
      <c r="GI157" s="206"/>
      <c r="GJ157" s="206"/>
      <c r="GK157" s="206"/>
      <c r="GL157" s="206"/>
      <c r="GM157" s="206"/>
      <c r="GN157" s="206"/>
      <c r="GO157" s="206"/>
      <c r="GP157" s="206"/>
      <c r="GQ157" s="206"/>
      <c r="GR157" s="206"/>
      <c r="GS157" s="206"/>
      <c r="GT157" s="206"/>
      <c r="GU157" s="206"/>
      <c r="GV157" s="206"/>
      <c r="GW157" s="206"/>
      <c r="GX157" s="206"/>
      <c r="GY157" s="206"/>
      <c r="GZ157" s="206"/>
      <c r="HA157" s="206"/>
      <c r="HB157" s="206"/>
      <c r="HC157" s="206"/>
      <c r="HD157" s="206"/>
      <c r="HE157" s="206"/>
      <c r="HF157" s="206"/>
      <c r="HG157" s="206"/>
      <c r="HH157" s="206"/>
      <c r="HI157" s="206"/>
      <c r="HJ157" s="206"/>
      <c r="HK157" s="206"/>
      <c r="HL157" s="206"/>
      <c r="HM157" s="206"/>
      <c r="HN157" s="206"/>
      <c r="HO157" s="206"/>
      <c r="HP157" s="206"/>
      <c r="HQ157" s="206"/>
      <c r="HR157" s="206"/>
      <c r="HS157" s="206"/>
      <c r="HT157" s="206"/>
      <c r="HU157" s="206"/>
      <c r="HV157" s="206"/>
      <c r="HW157" s="206"/>
      <c r="HX157" s="206"/>
      <c r="HY157" s="206"/>
      <c r="HZ157" s="206"/>
      <c r="IA157" s="206"/>
      <c r="IB157" s="206"/>
      <c r="IC157" s="206"/>
      <c r="ID157" s="206"/>
      <c r="IE157" s="206"/>
      <c r="IF157" s="206"/>
      <c r="IG157" s="206"/>
      <c r="IH157" s="206"/>
      <c r="II157" s="206"/>
      <c r="IJ157" s="206"/>
      <c r="IK157" s="206"/>
    </row>
    <row r="158" spans="2:245" s="315" customFormat="1" x14ac:dyDescent="0.2">
      <c r="B158" s="304"/>
      <c r="C158" s="208" t="s">
        <v>5</v>
      </c>
      <c r="D158" s="190"/>
      <c r="E158" s="69"/>
      <c r="F158" s="243"/>
      <c r="G158" s="83">
        <f>SUM(G155:G157)</f>
        <v>0</v>
      </c>
      <c r="H158" s="208"/>
      <c r="I158" s="190"/>
      <c r="J158" s="209"/>
      <c r="K158" s="253"/>
      <c r="L158" s="263"/>
      <c r="M158" s="55">
        <f>SUM(M155:M157)</f>
        <v>0</v>
      </c>
      <c r="N158" s="55">
        <f>SUM(G158:M158)</f>
        <v>0</v>
      </c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  <c r="BZ158" s="206"/>
      <c r="CA158" s="206"/>
      <c r="CB158" s="206"/>
      <c r="CC158" s="206"/>
      <c r="CD158" s="206"/>
      <c r="CE158" s="206"/>
      <c r="CF158" s="206"/>
      <c r="CG158" s="206"/>
      <c r="CH158" s="206"/>
      <c r="CI158" s="206"/>
      <c r="CJ158" s="206"/>
      <c r="CK158" s="206"/>
      <c r="CL158" s="206"/>
      <c r="CM158" s="206"/>
      <c r="CN158" s="206"/>
      <c r="CO158" s="206"/>
      <c r="CP158" s="206"/>
      <c r="CQ158" s="206"/>
      <c r="CR158" s="206"/>
      <c r="CS158" s="206"/>
      <c r="CT158" s="206"/>
      <c r="CU158" s="206"/>
      <c r="CV158" s="206"/>
      <c r="CW158" s="206"/>
      <c r="CX158" s="206"/>
      <c r="CY158" s="206"/>
      <c r="CZ158" s="206"/>
      <c r="DA158" s="206"/>
      <c r="DB158" s="206"/>
      <c r="DC158" s="206"/>
      <c r="DD158" s="206"/>
      <c r="DE158" s="206"/>
      <c r="DF158" s="206"/>
      <c r="DG158" s="206"/>
      <c r="DH158" s="206"/>
      <c r="DI158" s="206"/>
      <c r="DJ158" s="206"/>
      <c r="DK158" s="206"/>
      <c r="DL158" s="206"/>
      <c r="DM158" s="206"/>
      <c r="DN158" s="206"/>
      <c r="DO158" s="206"/>
      <c r="DP158" s="206"/>
      <c r="DQ158" s="206"/>
      <c r="DR158" s="206"/>
      <c r="DS158" s="206"/>
      <c r="DT158" s="206"/>
      <c r="DU158" s="206"/>
      <c r="DV158" s="206"/>
      <c r="DW158" s="206"/>
      <c r="DX158" s="206"/>
      <c r="DY158" s="206"/>
      <c r="DZ158" s="206"/>
      <c r="EA158" s="206"/>
      <c r="EB158" s="206"/>
      <c r="EC158" s="206"/>
      <c r="ED158" s="206"/>
      <c r="EE158" s="206"/>
      <c r="EF158" s="206"/>
      <c r="EG158" s="206"/>
      <c r="EH158" s="206"/>
      <c r="EI158" s="206"/>
      <c r="EJ158" s="206"/>
      <c r="EK158" s="206"/>
      <c r="EL158" s="206"/>
      <c r="EM158" s="206"/>
      <c r="EN158" s="206"/>
      <c r="EO158" s="206"/>
      <c r="EP158" s="206"/>
      <c r="EQ158" s="206"/>
      <c r="ER158" s="206"/>
      <c r="ES158" s="206"/>
      <c r="ET158" s="206"/>
      <c r="EU158" s="206"/>
      <c r="EV158" s="206"/>
      <c r="EW158" s="206"/>
      <c r="EX158" s="206"/>
      <c r="EY158" s="206"/>
      <c r="EZ158" s="206"/>
      <c r="FA158" s="206"/>
      <c r="FB158" s="206"/>
      <c r="FC158" s="206"/>
      <c r="FD158" s="206"/>
      <c r="FE158" s="206"/>
      <c r="FF158" s="206"/>
      <c r="FG158" s="206"/>
      <c r="FH158" s="206"/>
      <c r="FI158" s="206"/>
      <c r="FJ158" s="206"/>
      <c r="FK158" s="206"/>
      <c r="FL158" s="206"/>
      <c r="FM158" s="206"/>
      <c r="FN158" s="206"/>
      <c r="FO158" s="206"/>
      <c r="FP158" s="206"/>
      <c r="FQ158" s="206"/>
      <c r="FR158" s="206"/>
      <c r="FS158" s="206"/>
      <c r="FT158" s="206"/>
      <c r="FU158" s="206"/>
      <c r="FV158" s="206"/>
      <c r="FW158" s="206"/>
      <c r="FX158" s="206"/>
      <c r="FY158" s="206"/>
      <c r="FZ158" s="206"/>
      <c r="GA158" s="206"/>
      <c r="GB158" s="206"/>
      <c r="GC158" s="206"/>
      <c r="GD158" s="206"/>
      <c r="GE158" s="206"/>
      <c r="GF158" s="206"/>
      <c r="GG158" s="206"/>
      <c r="GH158" s="206"/>
      <c r="GI158" s="206"/>
      <c r="GJ158" s="206"/>
      <c r="GK158" s="206"/>
      <c r="GL158" s="206"/>
      <c r="GM158" s="206"/>
      <c r="GN158" s="206"/>
      <c r="GO158" s="206"/>
      <c r="GP158" s="206"/>
      <c r="GQ158" s="206"/>
      <c r="GR158" s="206"/>
      <c r="GS158" s="206"/>
      <c r="GT158" s="206"/>
      <c r="GU158" s="206"/>
      <c r="GV158" s="206"/>
      <c r="GW158" s="206"/>
      <c r="GX158" s="206"/>
      <c r="GY158" s="206"/>
      <c r="GZ158" s="206"/>
      <c r="HA158" s="206"/>
      <c r="HB158" s="206"/>
      <c r="HC158" s="206"/>
      <c r="HD158" s="206"/>
      <c r="HE158" s="206"/>
      <c r="HF158" s="206"/>
      <c r="HG158" s="206"/>
      <c r="HH158" s="206"/>
      <c r="HI158" s="206"/>
      <c r="HJ158" s="206"/>
      <c r="HK158" s="206"/>
      <c r="HL158" s="206"/>
      <c r="HM158" s="206"/>
      <c r="HN158" s="206"/>
      <c r="HO158" s="206"/>
      <c r="HP158" s="206"/>
      <c r="HQ158" s="206"/>
      <c r="HR158" s="206"/>
      <c r="HS158" s="206"/>
      <c r="HT158" s="206"/>
      <c r="HU158" s="206"/>
      <c r="HV158" s="206"/>
      <c r="HW158" s="206"/>
      <c r="HX158" s="206"/>
      <c r="HY158" s="206"/>
      <c r="HZ158" s="206"/>
      <c r="IA158" s="206"/>
      <c r="IB158" s="206"/>
      <c r="IC158" s="206"/>
      <c r="ID158" s="206"/>
      <c r="IE158" s="206"/>
      <c r="IF158" s="206"/>
      <c r="IG158" s="206"/>
      <c r="IH158" s="206"/>
      <c r="II158" s="206"/>
      <c r="IJ158" s="206"/>
      <c r="IK158" s="206"/>
    </row>
    <row r="159" spans="2:245" s="113" customFormat="1" x14ac:dyDescent="0.2">
      <c r="B159" s="306">
        <v>36</v>
      </c>
      <c r="C159" s="76" t="s">
        <v>43</v>
      </c>
      <c r="D159" s="59" t="s">
        <v>34</v>
      </c>
      <c r="E159" s="178">
        <v>48.48</v>
      </c>
      <c r="F159" s="60"/>
      <c r="G159" s="60">
        <f>E159*F159</f>
        <v>0</v>
      </c>
      <c r="H159" s="76" t="s">
        <v>44</v>
      </c>
      <c r="I159" s="59" t="s">
        <v>45</v>
      </c>
      <c r="J159" s="166">
        <v>0.3</v>
      </c>
      <c r="K159" s="245">
        <f>J159*E159</f>
        <v>14.543999999999999</v>
      </c>
      <c r="L159" s="264"/>
      <c r="M159" s="51">
        <f>L159*K159</f>
        <v>0</v>
      </c>
      <c r="N159" s="222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  <c r="DF159" s="98"/>
      <c r="DG159" s="98"/>
      <c r="DH159" s="98"/>
      <c r="DI159" s="98"/>
      <c r="DJ159" s="98"/>
      <c r="DK159" s="98"/>
      <c r="DL159" s="98"/>
      <c r="DM159" s="98"/>
      <c r="DN159" s="98"/>
      <c r="DO159" s="98"/>
      <c r="DP159" s="98"/>
      <c r="DQ159" s="98"/>
      <c r="DR159" s="98"/>
      <c r="DS159" s="98"/>
      <c r="DT159" s="98"/>
      <c r="DU159" s="98"/>
      <c r="DV159" s="98"/>
      <c r="DW159" s="98"/>
      <c r="DX159" s="98"/>
      <c r="DY159" s="98"/>
      <c r="DZ159" s="98"/>
      <c r="EA159" s="98"/>
      <c r="EB159" s="98"/>
      <c r="EC159" s="98"/>
      <c r="ED159" s="98"/>
      <c r="EE159" s="98"/>
      <c r="EF159" s="98"/>
      <c r="EG159" s="98"/>
      <c r="EH159" s="98"/>
      <c r="EI159" s="98"/>
      <c r="EJ159" s="98"/>
      <c r="EK159" s="98"/>
      <c r="EL159" s="98"/>
      <c r="EM159" s="98"/>
      <c r="EN159" s="98"/>
      <c r="EO159" s="98"/>
      <c r="EP159" s="98"/>
      <c r="EQ159" s="98"/>
      <c r="ER159" s="98"/>
      <c r="ES159" s="98"/>
      <c r="ET159" s="98"/>
      <c r="EU159" s="98"/>
      <c r="EV159" s="98"/>
      <c r="EW159" s="98"/>
      <c r="EX159" s="98"/>
      <c r="EY159" s="98"/>
      <c r="EZ159" s="98"/>
      <c r="FA159" s="98"/>
      <c r="FB159" s="98"/>
      <c r="FC159" s="98"/>
      <c r="FD159" s="98"/>
      <c r="FE159" s="98"/>
      <c r="FF159" s="98"/>
      <c r="FG159" s="98"/>
      <c r="FH159" s="98"/>
      <c r="FI159" s="98"/>
      <c r="FJ159" s="98"/>
      <c r="FK159" s="98"/>
      <c r="FL159" s="98"/>
      <c r="FM159" s="98"/>
      <c r="FN159" s="98"/>
      <c r="FO159" s="98"/>
      <c r="FP159" s="98"/>
      <c r="FQ159" s="98"/>
      <c r="FR159" s="98"/>
      <c r="FS159" s="98"/>
      <c r="FT159" s="98"/>
      <c r="FU159" s="98"/>
      <c r="FV159" s="98"/>
      <c r="FW159" s="98"/>
      <c r="FX159" s="98"/>
      <c r="FY159" s="98"/>
      <c r="FZ159" s="98"/>
      <c r="GA159" s="98"/>
      <c r="GB159" s="98"/>
      <c r="GC159" s="98"/>
      <c r="GD159" s="98"/>
      <c r="GE159" s="98"/>
      <c r="GF159" s="98"/>
      <c r="GG159" s="98"/>
      <c r="GH159" s="98"/>
      <c r="GI159" s="98"/>
      <c r="GJ159" s="98"/>
      <c r="GK159" s="98"/>
      <c r="GL159" s="98"/>
      <c r="GM159" s="98"/>
      <c r="GN159" s="98"/>
      <c r="GO159" s="98"/>
      <c r="GP159" s="98"/>
      <c r="GQ159" s="98"/>
      <c r="GR159" s="98"/>
      <c r="GS159" s="98"/>
      <c r="GT159" s="98"/>
      <c r="GU159" s="98"/>
      <c r="GV159" s="98"/>
      <c r="GW159" s="98"/>
      <c r="GX159" s="98"/>
      <c r="GY159" s="98"/>
      <c r="GZ159" s="98"/>
      <c r="HA159" s="98"/>
      <c r="HB159" s="98"/>
      <c r="HC159" s="98"/>
      <c r="HD159" s="98"/>
      <c r="HE159" s="98"/>
      <c r="HF159" s="98"/>
      <c r="HG159" s="98"/>
      <c r="HH159" s="98"/>
      <c r="HI159" s="98"/>
      <c r="HJ159" s="98"/>
      <c r="HK159" s="98"/>
      <c r="HL159" s="98"/>
      <c r="HM159" s="98"/>
      <c r="HN159" s="98"/>
      <c r="HO159" s="98"/>
      <c r="HP159" s="98"/>
      <c r="HQ159" s="98"/>
      <c r="HR159" s="98"/>
      <c r="HS159" s="98"/>
      <c r="HT159" s="98"/>
      <c r="HU159" s="98"/>
      <c r="HV159" s="98"/>
      <c r="HW159" s="98"/>
      <c r="HX159" s="98"/>
      <c r="HY159" s="98"/>
      <c r="HZ159" s="98"/>
      <c r="IA159" s="98"/>
      <c r="IB159" s="98"/>
      <c r="IC159" s="98"/>
    </row>
    <row r="160" spans="2:245" s="113" customFormat="1" x14ac:dyDescent="0.2">
      <c r="B160" s="297"/>
      <c r="C160" s="72" t="s">
        <v>46</v>
      </c>
      <c r="D160" s="42"/>
      <c r="E160" s="15"/>
      <c r="F160" s="14"/>
      <c r="G160" s="170"/>
      <c r="H160" s="415"/>
      <c r="I160" s="42"/>
      <c r="J160" s="150"/>
      <c r="K160" s="213"/>
      <c r="L160" s="173"/>
      <c r="M160" s="36"/>
      <c r="N160" s="36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  <c r="DD160" s="98"/>
      <c r="DE160" s="98"/>
      <c r="DF160" s="98"/>
      <c r="DG160" s="98"/>
      <c r="DH160" s="98"/>
      <c r="DI160" s="98"/>
      <c r="DJ160" s="98"/>
      <c r="DK160" s="98"/>
      <c r="DL160" s="98"/>
      <c r="DM160" s="98"/>
      <c r="DN160" s="98"/>
      <c r="DO160" s="98"/>
      <c r="DP160" s="98"/>
      <c r="DQ160" s="98"/>
      <c r="DR160" s="98"/>
      <c r="DS160" s="98"/>
      <c r="DT160" s="98"/>
      <c r="DU160" s="98"/>
      <c r="DV160" s="98"/>
      <c r="DW160" s="98"/>
      <c r="DX160" s="98"/>
      <c r="DY160" s="98"/>
      <c r="DZ160" s="98"/>
      <c r="EA160" s="98"/>
      <c r="EB160" s="98"/>
      <c r="EC160" s="98"/>
      <c r="ED160" s="98"/>
      <c r="EE160" s="98"/>
      <c r="EF160" s="98"/>
      <c r="EG160" s="98"/>
      <c r="EH160" s="98"/>
      <c r="EI160" s="98"/>
      <c r="EJ160" s="98"/>
      <c r="EK160" s="98"/>
      <c r="EL160" s="98"/>
      <c r="EM160" s="98"/>
      <c r="EN160" s="98"/>
      <c r="EO160" s="98"/>
      <c r="EP160" s="98"/>
      <c r="EQ160" s="98"/>
      <c r="ER160" s="98"/>
      <c r="ES160" s="98"/>
      <c r="ET160" s="98"/>
      <c r="EU160" s="98"/>
      <c r="EV160" s="98"/>
      <c r="EW160" s="98"/>
      <c r="EX160" s="98"/>
      <c r="EY160" s="98"/>
      <c r="EZ160" s="98"/>
      <c r="FA160" s="98"/>
      <c r="FB160" s="98"/>
      <c r="FC160" s="98"/>
      <c r="FD160" s="98"/>
      <c r="FE160" s="98"/>
      <c r="FF160" s="98"/>
      <c r="FG160" s="98"/>
      <c r="FH160" s="98"/>
      <c r="FI160" s="98"/>
      <c r="FJ160" s="98"/>
      <c r="FK160" s="98"/>
      <c r="FL160" s="98"/>
      <c r="FM160" s="98"/>
      <c r="FN160" s="98"/>
      <c r="FO160" s="98"/>
      <c r="FP160" s="98"/>
      <c r="FQ160" s="98"/>
      <c r="FR160" s="98"/>
      <c r="FS160" s="98"/>
      <c r="FT160" s="98"/>
      <c r="FU160" s="98"/>
      <c r="FV160" s="98"/>
      <c r="FW160" s="98"/>
      <c r="FX160" s="98"/>
      <c r="FY160" s="98"/>
      <c r="FZ160" s="98"/>
      <c r="GA160" s="98"/>
      <c r="GB160" s="98"/>
      <c r="GC160" s="98"/>
      <c r="GD160" s="98"/>
      <c r="GE160" s="98"/>
      <c r="GF160" s="98"/>
      <c r="GG160" s="98"/>
      <c r="GH160" s="98"/>
      <c r="GI160" s="98"/>
      <c r="GJ160" s="98"/>
      <c r="GK160" s="98"/>
      <c r="GL160" s="98"/>
      <c r="GM160" s="98"/>
      <c r="GN160" s="98"/>
      <c r="GO160" s="98"/>
      <c r="GP160" s="98"/>
      <c r="GQ160" s="98"/>
      <c r="GR160" s="98"/>
      <c r="GS160" s="98"/>
      <c r="GT160" s="98"/>
      <c r="GU160" s="98"/>
      <c r="GV160" s="98"/>
      <c r="GW160" s="98"/>
      <c r="GX160" s="98"/>
      <c r="GY160" s="98"/>
      <c r="GZ160" s="98"/>
      <c r="HA160" s="98"/>
      <c r="HB160" s="98"/>
      <c r="HC160" s="98"/>
      <c r="HD160" s="98"/>
      <c r="HE160" s="98"/>
      <c r="HF160" s="98"/>
      <c r="HG160" s="98"/>
      <c r="HH160" s="98"/>
      <c r="HI160" s="98"/>
      <c r="HJ160" s="98"/>
      <c r="HK160" s="98"/>
      <c r="HL160" s="98"/>
      <c r="HM160" s="98"/>
      <c r="HN160" s="98"/>
      <c r="HO160" s="98"/>
      <c r="HP160" s="98"/>
      <c r="HQ160" s="98"/>
      <c r="HR160" s="98"/>
      <c r="HS160" s="98"/>
      <c r="HT160" s="98"/>
      <c r="HU160" s="98"/>
      <c r="HV160" s="98"/>
      <c r="HW160" s="98"/>
      <c r="HX160" s="98"/>
      <c r="HY160" s="98"/>
      <c r="HZ160" s="98"/>
      <c r="IA160" s="98"/>
      <c r="IB160" s="98"/>
      <c r="IC160" s="98"/>
    </row>
    <row r="161" spans="2:237" s="113" customFormat="1" x14ac:dyDescent="0.2">
      <c r="B161" s="297"/>
      <c r="C161" s="108" t="s">
        <v>164</v>
      </c>
      <c r="D161" s="42"/>
      <c r="E161" s="15"/>
      <c r="F161" s="14"/>
      <c r="G161" s="170"/>
      <c r="H161" s="72"/>
      <c r="I161" s="42"/>
      <c r="J161" s="150"/>
      <c r="K161" s="213"/>
      <c r="L161" s="173"/>
      <c r="M161" s="36"/>
      <c r="N161" s="36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/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8"/>
      <c r="DA161" s="98"/>
      <c r="DB161" s="98"/>
      <c r="DC161" s="98"/>
      <c r="DD161" s="98"/>
      <c r="DE161" s="98"/>
      <c r="DF161" s="98"/>
      <c r="DG161" s="98"/>
      <c r="DH161" s="98"/>
      <c r="DI161" s="98"/>
      <c r="DJ161" s="98"/>
      <c r="DK161" s="98"/>
      <c r="DL161" s="98"/>
      <c r="DM161" s="98"/>
      <c r="DN161" s="98"/>
      <c r="DO161" s="98"/>
      <c r="DP161" s="98"/>
      <c r="DQ161" s="98"/>
      <c r="DR161" s="98"/>
      <c r="DS161" s="98"/>
      <c r="DT161" s="98"/>
      <c r="DU161" s="98"/>
      <c r="DV161" s="98"/>
      <c r="DW161" s="98"/>
      <c r="DX161" s="98"/>
      <c r="DY161" s="98"/>
      <c r="DZ161" s="98"/>
      <c r="EA161" s="98"/>
      <c r="EB161" s="98"/>
      <c r="EC161" s="98"/>
      <c r="ED161" s="98"/>
      <c r="EE161" s="98"/>
      <c r="EF161" s="98"/>
      <c r="EG161" s="98"/>
      <c r="EH161" s="98"/>
      <c r="EI161" s="98"/>
      <c r="EJ161" s="98"/>
      <c r="EK161" s="98"/>
      <c r="EL161" s="98"/>
      <c r="EM161" s="98"/>
      <c r="EN161" s="98"/>
      <c r="EO161" s="98"/>
      <c r="EP161" s="98"/>
      <c r="EQ161" s="98"/>
      <c r="ER161" s="98"/>
      <c r="ES161" s="98"/>
      <c r="ET161" s="98"/>
      <c r="EU161" s="98"/>
      <c r="EV161" s="98"/>
      <c r="EW161" s="98"/>
      <c r="EX161" s="98"/>
      <c r="EY161" s="98"/>
      <c r="EZ161" s="98"/>
      <c r="FA161" s="98"/>
      <c r="FB161" s="98"/>
      <c r="FC161" s="98"/>
      <c r="FD161" s="98"/>
      <c r="FE161" s="98"/>
      <c r="FF161" s="98"/>
      <c r="FG161" s="98"/>
      <c r="FH161" s="98"/>
      <c r="FI161" s="98"/>
      <c r="FJ161" s="98"/>
      <c r="FK161" s="98"/>
      <c r="FL161" s="98"/>
      <c r="FM161" s="98"/>
      <c r="FN161" s="98"/>
      <c r="FO161" s="98"/>
      <c r="FP161" s="98"/>
      <c r="FQ161" s="98"/>
      <c r="FR161" s="98"/>
      <c r="FS161" s="98"/>
      <c r="FT161" s="98"/>
      <c r="FU161" s="98"/>
      <c r="FV161" s="98"/>
      <c r="FW161" s="98"/>
      <c r="FX161" s="98"/>
      <c r="FY161" s="98"/>
      <c r="FZ161" s="98"/>
      <c r="GA161" s="98"/>
      <c r="GB161" s="98"/>
      <c r="GC161" s="98"/>
      <c r="GD161" s="98"/>
      <c r="GE161" s="98"/>
      <c r="GF161" s="98"/>
      <c r="GG161" s="98"/>
      <c r="GH161" s="98"/>
      <c r="GI161" s="98"/>
      <c r="GJ161" s="98"/>
      <c r="GK161" s="98"/>
      <c r="GL161" s="98"/>
      <c r="GM161" s="98"/>
      <c r="GN161" s="98"/>
      <c r="GO161" s="98"/>
      <c r="GP161" s="98"/>
      <c r="GQ161" s="98"/>
      <c r="GR161" s="98"/>
      <c r="GS161" s="98"/>
      <c r="GT161" s="98"/>
      <c r="GU161" s="98"/>
      <c r="GV161" s="98"/>
      <c r="GW161" s="98"/>
      <c r="GX161" s="98"/>
      <c r="GY161" s="98"/>
      <c r="GZ161" s="98"/>
      <c r="HA161" s="98"/>
      <c r="HB161" s="98"/>
      <c r="HC161" s="98"/>
      <c r="HD161" s="98"/>
      <c r="HE161" s="98"/>
      <c r="HF161" s="98"/>
      <c r="HG161" s="98"/>
      <c r="HH161" s="98"/>
      <c r="HI161" s="98"/>
      <c r="HJ161" s="98"/>
      <c r="HK161" s="98"/>
      <c r="HL161" s="98"/>
      <c r="HM161" s="98"/>
      <c r="HN161" s="98"/>
      <c r="HO161" s="98"/>
      <c r="HP161" s="98"/>
      <c r="HQ161" s="98"/>
      <c r="HR161" s="98"/>
      <c r="HS161" s="98"/>
      <c r="HT161" s="98"/>
      <c r="HU161" s="98"/>
      <c r="HV161" s="98"/>
      <c r="HW161" s="98"/>
      <c r="HX161" s="98"/>
      <c r="HY161" s="98"/>
      <c r="HZ161" s="98"/>
      <c r="IA161" s="98"/>
      <c r="IB161" s="98"/>
      <c r="IC161" s="98"/>
    </row>
    <row r="162" spans="2:237" s="98" customFormat="1" x14ac:dyDescent="0.2">
      <c r="B162" s="297"/>
      <c r="C162" s="417"/>
      <c r="D162" s="42"/>
      <c r="E162" s="15"/>
      <c r="F162" s="14"/>
      <c r="G162" s="170"/>
      <c r="H162" s="72"/>
      <c r="I162" s="42"/>
      <c r="J162" s="150"/>
      <c r="K162" s="213"/>
      <c r="L162" s="173"/>
      <c r="M162" s="36"/>
      <c r="N162" s="36"/>
    </row>
    <row r="163" spans="2:237" s="98" customFormat="1" x14ac:dyDescent="0.2">
      <c r="B163" s="298"/>
      <c r="C163" s="74" t="s">
        <v>5</v>
      </c>
      <c r="D163" s="188"/>
      <c r="E163" s="26"/>
      <c r="F163" s="241"/>
      <c r="G163" s="27">
        <f>SUM(G159:G162)</f>
        <v>0</v>
      </c>
      <c r="H163" s="74"/>
      <c r="I163" s="188"/>
      <c r="J163" s="151"/>
      <c r="K163" s="246"/>
      <c r="L163" s="174"/>
      <c r="M163" s="17">
        <f>SUM(M159:M162)</f>
        <v>0</v>
      </c>
      <c r="N163" s="17">
        <f>SUM(G163:M163)</f>
        <v>0</v>
      </c>
    </row>
    <row r="164" spans="2:237" s="98" customFormat="1" x14ac:dyDescent="0.2">
      <c r="B164" s="303">
        <v>37</v>
      </c>
      <c r="C164" s="39" t="s">
        <v>47</v>
      </c>
      <c r="D164" s="42" t="s">
        <v>34</v>
      </c>
      <c r="E164" s="154">
        <v>37.68</v>
      </c>
      <c r="F164" s="14"/>
      <c r="G164" s="14">
        <f>E164*F164</f>
        <v>0</v>
      </c>
      <c r="H164" s="39" t="s">
        <v>48</v>
      </c>
      <c r="I164" s="189" t="s">
        <v>34</v>
      </c>
      <c r="J164" s="158">
        <v>1.2</v>
      </c>
      <c r="K164" s="252">
        <f>J164*E164</f>
        <v>45.216000000000001</v>
      </c>
      <c r="L164" s="173"/>
      <c r="M164" s="68">
        <f>K164*L164</f>
        <v>0</v>
      </c>
      <c r="N164" s="68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  <c r="DB164" s="113"/>
      <c r="DC164" s="113"/>
      <c r="DD164" s="113"/>
      <c r="DE164" s="113"/>
      <c r="DF164" s="113"/>
      <c r="DG164" s="113"/>
      <c r="DH164" s="113"/>
      <c r="DI164" s="113"/>
      <c r="DJ164" s="113"/>
      <c r="DK164" s="113"/>
      <c r="DL164" s="113"/>
      <c r="DM164" s="113"/>
      <c r="DN164" s="113"/>
      <c r="DO164" s="113"/>
      <c r="DP164" s="113"/>
      <c r="DQ164" s="113"/>
      <c r="DR164" s="113"/>
      <c r="DS164" s="113"/>
      <c r="DT164" s="113"/>
      <c r="DU164" s="113"/>
      <c r="DV164" s="113"/>
      <c r="DW164" s="113"/>
      <c r="DX164" s="113"/>
      <c r="DY164" s="113"/>
      <c r="DZ164" s="113"/>
      <c r="EA164" s="113"/>
      <c r="EB164" s="113"/>
      <c r="EC164" s="113"/>
      <c r="ED164" s="113"/>
      <c r="EE164" s="113"/>
      <c r="EF164" s="113"/>
      <c r="EG164" s="113"/>
      <c r="EH164" s="113"/>
      <c r="EI164" s="113"/>
      <c r="EJ164" s="113"/>
      <c r="EK164" s="113"/>
      <c r="EL164" s="113"/>
      <c r="EM164" s="113"/>
      <c r="EN164" s="113"/>
      <c r="EO164" s="113"/>
      <c r="EP164" s="113"/>
      <c r="EQ164" s="113"/>
      <c r="ER164" s="113"/>
      <c r="ES164" s="113"/>
      <c r="ET164" s="113"/>
      <c r="EU164" s="113"/>
      <c r="EV164" s="113"/>
      <c r="EW164" s="113"/>
      <c r="EX164" s="113"/>
      <c r="EY164" s="113"/>
      <c r="EZ164" s="113"/>
      <c r="FA164" s="113"/>
      <c r="FB164" s="113"/>
      <c r="FC164" s="113"/>
      <c r="FD164" s="113"/>
      <c r="FE164" s="113"/>
      <c r="FF164" s="113"/>
      <c r="FG164" s="113"/>
      <c r="FH164" s="113"/>
      <c r="FI164" s="113"/>
      <c r="FJ164" s="113"/>
      <c r="FK164" s="113"/>
      <c r="FL164" s="113"/>
      <c r="FM164" s="113"/>
      <c r="FN164" s="113"/>
      <c r="FO164" s="113"/>
      <c r="FP164" s="113"/>
      <c r="FQ164" s="113"/>
      <c r="FR164" s="113"/>
      <c r="FS164" s="113"/>
      <c r="FT164" s="113"/>
      <c r="FU164" s="113"/>
      <c r="FV164" s="113"/>
      <c r="FW164" s="113"/>
      <c r="FX164" s="113"/>
      <c r="FY164" s="113"/>
      <c r="FZ164" s="113"/>
      <c r="GA164" s="113"/>
      <c r="GB164" s="113"/>
      <c r="GC164" s="113"/>
      <c r="GD164" s="113"/>
      <c r="GE164" s="113"/>
      <c r="GF164" s="113"/>
      <c r="GG164" s="113"/>
      <c r="GH164" s="113"/>
      <c r="GI164" s="113"/>
      <c r="GJ164" s="113"/>
      <c r="GK164" s="113"/>
      <c r="GL164" s="113"/>
      <c r="GM164" s="113"/>
      <c r="GN164" s="113"/>
      <c r="GO164" s="113"/>
      <c r="GP164" s="113"/>
      <c r="GQ164" s="113"/>
      <c r="GR164" s="113"/>
      <c r="GS164" s="113"/>
      <c r="GT164" s="113"/>
      <c r="GU164" s="113"/>
      <c r="GV164" s="113"/>
      <c r="GW164" s="113"/>
      <c r="GX164" s="113"/>
      <c r="GY164" s="113"/>
      <c r="GZ164" s="113"/>
      <c r="HA164" s="113"/>
      <c r="HB164" s="113"/>
      <c r="HC164" s="113"/>
      <c r="HD164" s="113"/>
      <c r="HE164" s="113"/>
      <c r="HF164" s="113"/>
      <c r="HG164" s="113"/>
      <c r="HH164" s="113"/>
      <c r="HI164" s="113"/>
      <c r="HJ164" s="113"/>
      <c r="HK164" s="113"/>
      <c r="HL164" s="113"/>
      <c r="HM164" s="113"/>
      <c r="HN164" s="113"/>
      <c r="HO164" s="113"/>
      <c r="HP164" s="113"/>
      <c r="HQ164" s="113"/>
      <c r="HR164" s="113"/>
      <c r="HS164" s="113"/>
      <c r="HT164" s="113"/>
      <c r="HU164" s="113"/>
      <c r="HV164" s="113"/>
      <c r="HW164" s="113"/>
      <c r="HX164" s="113"/>
      <c r="HY164" s="113"/>
      <c r="HZ164" s="113"/>
      <c r="IA164" s="113"/>
      <c r="IB164" s="113"/>
      <c r="IC164" s="113"/>
    </row>
    <row r="165" spans="2:237" s="98" customFormat="1" x14ac:dyDescent="0.2">
      <c r="B165" s="303"/>
      <c r="C165" s="39" t="s">
        <v>49</v>
      </c>
      <c r="D165" s="189"/>
      <c r="E165" s="66"/>
      <c r="F165" s="80"/>
      <c r="G165" s="80"/>
      <c r="H165" s="39" t="s">
        <v>50</v>
      </c>
      <c r="I165" s="189" t="s">
        <v>34</v>
      </c>
      <c r="J165" s="158">
        <v>1.2</v>
      </c>
      <c r="K165" s="252">
        <f>J165*E164</f>
        <v>45.216000000000001</v>
      </c>
      <c r="L165" s="173"/>
      <c r="M165" s="68">
        <f>K165*L165</f>
        <v>0</v>
      </c>
      <c r="N165" s="68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13"/>
      <c r="CP165" s="113"/>
      <c r="CQ165" s="113"/>
      <c r="CR165" s="113"/>
      <c r="CS165" s="113"/>
      <c r="CT165" s="113"/>
      <c r="CU165" s="113"/>
      <c r="CV165" s="113"/>
      <c r="CW165" s="113"/>
      <c r="CX165" s="113"/>
      <c r="CY165" s="113"/>
      <c r="CZ165" s="113"/>
      <c r="DA165" s="113"/>
      <c r="DB165" s="113"/>
      <c r="DC165" s="113"/>
      <c r="DD165" s="113"/>
      <c r="DE165" s="113"/>
      <c r="DF165" s="113"/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3"/>
      <c r="DT165" s="113"/>
      <c r="DU165" s="113"/>
      <c r="DV165" s="113"/>
      <c r="DW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3"/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  <c r="EZ165" s="113"/>
      <c r="FA165" s="113"/>
      <c r="FB165" s="113"/>
      <c r="FC165" s="113"/>
      <c r="FD165" s="113"/>
      <c r="FE165" s="113"/>
      <c r="FF165" s="113"/>
      <c r="FG165" s="113"/>
      <c r="FH165" s="113"/>
      <c r="FI165" s="113"/>
      <c r="FJ165" s="113"/>
      <c r="FK165" s="113"/>
      <c r="FL165" s="113"/>
      <c r="FM165" s="113"/>
      <c r="FN165" s="113"/>
      <c r="FO165" s="113"/>
      <c r="FP165" s="113"/>
      <c r="FQ165" s="113"/>
      <c r="FR165" s="113"/>
      <c r="FS165" s="113"/>
      <c r="FT165" s="113"/>
      <c r="FU165" s="113"/>
      <c r="FV165" s="113"/>
      <c r="FW165" s="113"/>
      <c r="FX165" s="113"/>
      <c r="FY165" s="113"/>
      <c r="FZ165" s="113"/>
      <c r="GA165" s="113"/>
      <c r="GB165" s="113"/>
      <c r="GC165" s="113"/>
      <c r="GD165" s="113"/>
      <c r="GE165" s="113"/>
      <c r="GF165" s="113"/>
      <c r="GG165" s="113"/>
      <c r="GH165" s="113"/>
      <c r="GI165" s="113"/>
      <c r="GJ165" s="113"/>
      <c r="GK165" s="113"/>
      <c r="GL165" s="113"/>
      <c r="GM165" s="113"/>
      <c r="GN165" s="113"/>
      <c r="GO165" s="113"/>
      <c r="GP165" s="113"/>
      <c r="GQ165" s="113"/>
      <c r="GR165" s="113"/>
      <c r="GS165" s="113"/>
      <c r="GT165" s="113"/>
      <c r="GU165" s="113"/>
      <c r="GV165" s="113"/>
      <c r="GW165" s="113"/>
      <c r="GX165" s="113"/>
      <c r="GY165" s="113"/>
      <c r="GZ165" s="113"/>
      <c r="HA165" s="113"/>
      <c r="HB165" s="113"/>
      <c r="HC165" s="113"/>
      <c r="HD165" s="113"/>
      <c r="HE165" s="113"/>
      <c r="HF165" s="113"/>
      <c r="HG165" s="113"/>
      <c r="HH165" s="113"/>
      <c r="HI165" s="113"/>
      <c r="HJ165" s="113"/>
      <c r="HK165" s="113"/>
      <c r="HL165" s="113"/>
      <c r="HM165" s="113"/>
      <c r="HN165" s="113"/>
      <c r="HO165" s="113"/>
      <c r="HP165" s="113"/>
      <c r="HQ165" s="113"/>
      <c r="HR165" s="113"/>
      <c r="HS165" s="113"/>
      <c r="HT165" s="113"/>
      <c r="HU165" s="113"/>
      <c r="HV165" s="113"/>
      <c r="HW165" s="113"/>
      <c r="HX165" s="113"/>
      <c r="HY165" s="113"/>
      <c r="HZ165" s="113"/>
      <c r="IA165" s="113"/>
      <c r="IB165" s="113"/>
      <c r="IC165" s="113"/>
    </row>
    <row r="166" spans="2:237" s="113" customFormat="1" x14ac:dyDescent="0.2">
      <c r="B166" s="303"/>
      <c r="C166" s="417"/>
      <c r="D166" s="189"/>
      <c r="E166" s="66"/>
      <c r="F166" s="80"/>
      <c r="G166" s="169"/>
      <c r="H166" s="39" t="s">
        <v>52</v>
      </c>
      <c r="I166" s="189" t="s">
        <v>51</v>
      </c>
      <c r="J166" s="158">
        <v>0.23</v>
      </c>
      <c r="K166" s="252">
        <f>E164*J166</f>
        <v>8.6663999999999994</v>
      </c>
      <c r="L166" s="173"/>
      <c r="M166" s="68">
        <f>K166*L166</f>
        <v>0</v>
      </c>
      <c r="N166" s="70"/>
    </row>
    <row r="167" spans="2:237" s="113" customFormat="1" x14ac:dyDescent="0.2">
      <c r="B167" s="303"/>
      <c r="C167" s="39"/>
      <c r="D167" s="189"/>
      <c r="E167" s="66"/>
      <c r="F167" s="80"/>
      <c r="G167" s="169"/>
      <c r="H167" s="39"/>
      <c r="I167" s="189"/>
      <c r="J167" s="158"/>
      <c r="K167" s="252"/>
      <c r="L167" s="262"/>
      <c r="M167" s="68"/>
      <c r="N167" s="68"/>
    </row>
    <row r="168" spans="2:237" s="113" customFormat="1" x14ac:dyDescent="0.2">
      <c r="B168" s="304"/>
      <c r="C168" s="40" t="s">
        <v>5</v>
      </c>
      <c r="D168" s="190"/>
      <c r="E168" s="69"/>
      <c r="F168" s="243"/>
      <c r="G168" s="27">
        <f>SUM(G164:G167)</f>
        <v>0</v>
      </c>
      <c r="H168" s="40"/>
      <c r="I168" s="190"/>
      <c r="J168" s="159"/>
      <c r="K168" s="253"/>
      <c r="L168" s="263"/>
      <c r="M168" s="55">
        <f>SUM(M164:M167)</f>
        <v>0</v>
      </c>
      <c r="N168" s="55">
        <f>SUM(G168:M168)</f>
        <v>0</v>
      </c>
    </row>
    <row r="169" spans="2:237" s="98" customFormat="1" x14ac:dyDescent="0.2">
      <c r="B169" s="306">
        <v>38</v>
      </c>
      <c r="C169" s="65" t="s">
        <v>72</v>
      </c>
      <c r="D169" s="59" t="s">
        <v>34</v>
      </c>
      <c r="E169" s="178">
        <v>10.8</v>
      </c>
      <c r="F169" s="60"/>
      <c r="G169" s="60">
        <f>E169*F169</f>
        <v>0</v>
      </c>
      <c r="H169" s="65" t="s">
        <v>48</v>
      </c>
      <c r="I169" s="191" t="s">
        <v>34</v>
      </c>
      <c r="J169" s="163">
        <v>1.2</v>
      </c>
      <c r="K169" s="256">
        <f>J169*E169</f>
        <v>12.96</v>
      </c>
      <c r="L169" s="173"/>
      <c r="M169" s="71">
        <f>K169*L169</f>
        <v>0</v>
      </c>
      <c r="N169" s="71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3"/>
      <c r="CX169" s="113"/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3"/>
      <c r="EL169" s="113"/>
      <c r="EM169" s="113"/>
      <c r="EN169" s="113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  <c r="FB169" s="113"/>
      <c r="FC169" s="113"/>
      <c r="FD169" s="113"/>
      <c r="FE169" s="113"/>
      <c r="FF169" s="113"/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  <c r="GC169" s="113"/>
      <c r="GD169" s="113"/>
      <c r="GE169" s="113"/>
      <c r="GF169" s="113"/>
      <c r="GG169" s="113"/>
      <c r="GH169" s="113"/>
      <c r="GI169" s="113"/>
      <c r="GJ169" s="113"/>
      <c r="GK169" s="113"/>
      <c r="GL169" s="113"/>
      <c r="GM169" s="113"/>
      <c r="GN169" s="113"/>
      <c r="GO169" s="113"/>
      <c r="GP169" s="113"/>
      <c r="GQ169" s="113"/>
      <c r="GR169" s="113"/>
      <c r="GS169" s="113"/>
      <c r="GT169" s="113"/>
      <c r="GU169" s="113"/>
      <c r="GV169" s="113"/>
      <c r="GW169" s="113"/>
      <c r="GX169" s="113"/>
      <c r="GY169" s="113"/>
      <c r="GZ169" s="113"/>
      <c r="HA169" s="113"/>
      <c r="HB169" s="113"/>
      <c r="HC169" s="113"/>
      <c r="HD169" s="113"/>
      <c r="HE169" s="113"/>
      <c r="HF169" s="113"/>
      <c r="HG169" s="113"/>
      <c r="HH169" s="113"/>
      <c r="HI169" s="113"/>
      <c r="HJ169" s="113"/>
      <c r="HK169" s="113"/>
      <c r="HL169" s="113"/>
      <c r="HM169" s="113"/>
      <c r="HN169" s="113"/>
      <c r="HO169" s="113"/>
      <c r="HP169" s="113"/>
      <c r="HQ169" s="113"/>
      <c r="HR169" s="113"/>
      <c r="HS169" s="113"/>
      <c r="HT169" s="113"/>
      <c r="HU169" s="113"/>
      <c r="HV169" s="113"/>
      <c r="HW169" s="113"/>
      <c r="HX169" s="113"/>
      <c r="HY169" s="113"/>
      <c r="HZ169" s="113"/>
      <c r="IA169" s="113"/>
      <c r="IB169" s="113"/>
      <c r="IC169" s="113"/>
    </row>
    <row r="170" spans="2:237" s="98" customFormat="1" x14ac:dyDescent="0.2">
      <c r="B170" s="303"/>
      <c r="C170" s="108" t="s">
        <v>41</v>
      </c>
      <c r="D170" s="189"/>
      <c r="E170" s="66"/>
      <c r="F170" s="80"/>
      <c r="G170" s="80"/>
      <c r="H170" s="39" t="s">
        <v>50</v>
      </c>
      <c r="I170" s="189" t="s">
        <v>34</v>
      </c>
      <c r="J170" s="158">
        <v>1.2</v>
      </c>
      <c r="K170" s="252">
        <f>J170*E169</f>
        <v>12.96</v>
      </c>
      <c r="L170" s="173"/>
      <c r="M170" s="68">
        <f>K170*L170</f>
        <v>0</v>
      </c>
      <c r="N170" s="68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3"/>
      <c r="CY170" s="113"/>
      <c r="CZ170" s="113"/>
      <c r="DA170" s="113"/>
      <c r="DB170" s="113"/>
      <c r="DC170" s="113"/>
      <c r="DD170" s="113"/>
      <c r="DE170" s="113"/>
      <c r="DF170" s="113"/>
      <c r="DG170" s="113"/>
      <c r="DH170" s="113"/>
      <c r="DI170" s="113"/>
      <c r="DJ170" s="113"/>
      <c r="DK170" s="113"/>
      <c r="DL170" s="113"/>
      <c r="DM170" s="113"/>
      <c r="DN170" s="113"/>
      <c r="DO170" s="113"/>
      <c r="DP170" s="113"/>
      <c r="DQ170" s="113"/>
      <c r="DR170" s="113"/>
      <c r="DS170" s="113"/>
      <c r="DT170" s="113"/>
      <c r="DU170" s="113"/>
      <c r="DV170" s="113"/>
      <c r="DW170" s="113"/>
      <c r="DX170" s="113"/>
      <c r="DY170" s="113"/>
      <c r="DZ170" s="113"/>
      <c r="EA170" s="113"/>
      <c r="EB170" s="113"/>
      <c r="EC170" s="113"/>
      <c r="ED170" s="113"/>
      <c r="EE170" s="113"/>
      <c r="EF170" s="113"/>
      <c r="EG170" s="113"/>
      <c r="EH170" s="113"/>
      <c r="EI170" s="113"/>
      <c r="EJ170" s="113"/>
      <c r="EK170" s="113"/>
      <c r="EL170" s="113"/>
      <c r="EM170" s="113"/>
      <c r="EN170" s="113"/>
      <c r="EO170" s="113"/>
      <c r="EP170" s="113"/>
      <c r="EQ170" s="113"/>
      <c r="ER170" s="113"/>
      <c r="ES170" s="113"/>
      <c r="ET170" s="113"/>
      <c r="EU170" s="113"/>
      <c r="EV170" s="113"/>
      <c r="EW170" s="113"/>
      <c r="EX170" s="113"/>
      <c r="EY170" s="113"/>
      <c r="EZ170" s="113"/>
      <c r="FA170" s="113"/>
      <c r="FB170" s="113"/>
      <c r="FC170" s="113"/>
      <c r="FD170" s="113"/>
      <c r="FE170" s="113"/>
      <c r="FF170" s="113"/>
      <c r="FG170" s="113"/>
      <c r="FH170" s="113"/>
      <c r="FI170" s="113"/>
      <c r="FJ170" s="113"/>
      <c r="FK170" s="113"/>
      <c r="FL170" s="113"/>
      <c r="FM170" s="113"/>
      <c r="FN170" s="113"/>
      <c r="FO170" s="113"/>
      <c r="FP170" s="113"/>
      <c r="FQ170" s="113"/>
      <c r="FR170" s="113"/>
      <c r="FS170" s="113"/>
      <c r="FT170" s="113"/>
      <c r="FU170" s="113"/>
      <c r="FV170" s="113"/>
      <c r="FW170" s="113"/>
      <c r="FX170" s="113"/>
      <c r="FY170" s="113"/>
      <c r="FZ170" s="113"/>
      <c r="GA170" s="113"/>
      <c r="GB170" s="113"/>
      <c r="GC170" s="113"/>
      <c r="GD170" s="113"/>
      <c r="GE170" s="113"/>
      <c r="GF170" s="113"/>
      <c r="GG170" s="113"/>
      <c r="GH170" s="113"/>
      <c r="GI170" s="113"/>
      <c r="GJ170" s="113"/>
      <c r="GK170" s="113"/>
      <c r="GL170" s="113"/>
      <c r="GM170" s="113"/>
      <c r="GN170" s="113"/>
      <c r="GO170" s="113"/>
      <c r="GP170" s="113"/>
      <c r="GQ170" s="113"/>
      <c r="GR170" s="113"/>
      <c r="GS170" s="113"/>
      <c r="GT170" s="113"/>
      <c r="GU170" s="113"/>
      <c r="GV170" s="113"/>
      <c r="GW170" s="113"/>
      <c r="GX170" s="113"/>
      <c r="GY170" s="113"/>
      <c r="GZ170" s="113"/>
      <c r="HA170" s="113"/>
      <c r="HB170" s="113"/>
      <c r="HC170" s="113"/>
      <c r="HD170" s="113"/>
      <c r="HE170" s="113"/>
      <c r="HF170" s="113"/>
      <c r="HG170" s="113"/>
      <c r="HH170" s="113"/>
      <c r="HI170" s="113"/>
      <c r="HJ170" s="113"/>
      <c r="HK170" s="113"/>
      <c r="HL170" s="113"/>
      <c r="HM170" s="113"/>
      <c r="HN170" s="113"/>
      <c r="HO170" s="113"/>
      <c r="HP170" s="113"/>
      <c r="HQ170" s="113"/>
      <c r="HR170" s="113"/>
      <c r="HS170" s="113"/>
      <c r="HT170" s="113"/>
      <c r="HU170" s="113"/>
      <c r="HV170" s="113"/>
      <c r="HW170" s="113"/>
      <c r="HX170" s="113"/>
      <c r="HY170" s="113"/>
      <c r="HZ170" s="113"/>
      <c r="IA170" s="113"/>
      <c r="IB170" s="113"/>
      <c r="IC170" s="113"/>
    </row>
    <row r="171" spans="2:237" s="113" customFormat="1" x14ac:dyDescent="0.2">
      <c r="B171" s="303"/>
      <c r="C171" s="417"/>
      <c r="D171" s="189"/>
      <c r="E171" s="66"/>
      <c r="F171" s="80"/>
      <c r="G171" s="169"/>
      <c r="H171" s="39" t="s">
        <v>52</v>
      </c>
      <c r="I171" s="189" t="s">
        <v>51</v>
      </c>
      <c r="J171" s="158">
        <v>0.23</v>
      </c>
      <c r="K171" s="252">
        <f>E169*J171</f>
        <v>2.4840000000000004</v>
      </c>
      <c r="L171" s="173"/>
      <c r="M171" s="68">
        <f>K171*L171</f>
        <v>0</v>
      </c>
      <c r="N171" s="70"/>
    </row>
    <row r="172" spans="2:237" s="113" customFormat="1" x14ac:dyDescent="0.2">
      <c r="B172" s="303"/>
      <c r="C172" s="39"/>
      <c r="D172" s="189"/>
      <c r="E172" s="66"/>
      <c r="F172" s="80"/>
      <c r="G172" s="169"/>
      <c r="H172" s="39"/>
      <c r="I172" s="189"/>
      <c r="J172" s="158"/>
      <c r="K172" s="252"/>
      <c r="L172" s="262"/>
      <c r="M172" s="68"/>
      <c r="N172" s="68"/>
    </row>
    <row r="173" spans="2:237" s="113" customFormat="1" x14ac:dyDescent="0.2">
      <c r="B173" s="304"/>
      <c r="C173" s="40" t="s">
        <v>5</v>
      </c>
      <c r="D173" s="190"/>
      <c r="E173" s="69"/>
      <c r="F173" s="243"/>
      <c r="G173" s="83">
        <f>SUM(G169:G172)</f>
        <v>0</v>
      </c>
      <c r="H173" s="40"/>
      <c r="I173" s="190"/>
      <c r="J173" s="159"/>
      <c r="K173" s="253"/>
      <c r="L173" s="263"/>
      <c r="M173" s="55">
        <f>SUM(M169:M172)</f>
        <v>0</v>
      </c>
      <c r="N173" s="55">
        <f>SUM(G173:M173)</f>
        <v>0</v>
      </c>
    </row>
    <row r="174" spans="2:237" s="98" customFormat="1" x14ac:dyDescent="0.2">
      <c r="B174" s="299">
        <v>39</v>
      </c>
      <c r="C174" s="76" t="s">
        <v>278</v>
      </c>
      <c r="D174" s="59" t="s">
        <v>40</v>
      </c>
      <c r="E174" s="178">
        <v>9.7899999999999991</v>
      </c>
      <c r="F174" s="60"/>
      <c r="G174" s="60">
        <f>E174*F174</f>
        <v>0</v>
      </c>
      <c r="H174" s="76" t="s">
        <v>285</v>
      </c>
      <c r="I174" s="191" t="s">
        <v>34</v>
      </c>
      <c r="J174" s="240">
        <v>0.42</v>
      </c>
      <c r="K174" s="254">
        <f>J174*E174</f>
        <v>4.1117999999999997</v>
      </c>
      <c r="L174" s="264"/>
      <c r="M174" s="58">
        <f>K174*L174</f>
        <v>0</v>
      </c>
      <c r="N174" s="222"/>
    </row>
    <row r="175" spans="2:237" s="98" customFormat="1" x14ac:dyDescent="0.2">
      <c r="B175" s="301"/>
      <c r="C175" s="18" t="s">
        <v>182</v>
      </c>
      <c r="D175" s="218"/>
      <c r="E175" s="144"/>
      <c r="F175" s="14"/>
      <c r="G175" s="14"/>
      <c r="H175" s="107" t="s">
        <v>183</v>
      </c>
      <c r="I175" s="42"/>
      <c r="J175" s="148"/>
      <c r="K175" s="250"/>
      <c r="L175" s="173"/>
      <c r="M175" s="172"/>
      <c r="N175" s="44"/>
    </row>
    <row r="176" spans="2:237" s="98" customFormat="1" x14ac:dyDescent="0.2">
      <c r="B176" s="301"/>
      <c r="C176" s="18"/>
      <c r="D176" s="216"/>
      <c r="E176" s="15"/>
      <c r="F176" s="14"/>
      <c r="G176" s="14"/>
      <c r="H176" s="72"/>
      <c r="I176" s="42"/>
      <c r="J176" s="148"/>
      <c r="K176" s="250"/>
      <c r="L176" s="173"/>
      <c r="M176" s="172"/>
      <c r="N176" s="44"/>
    </row>
    <row r="177" spans="2:14" s="98" customFormat="1" x14ac:dyDescent="0.2">
      <c r="B177" s="302"/>
      <c r="C177" s="25" t="s">
        <v>5</v>
      </c>
      <c r="D177" s="217"/>
      <c r="E177" s="26"/>
      <c r="F177" s="241"/>
      <c r="G177" s="27">
        <f>SUM(G174:G176)</f>
        <v>0</v>
      </c>
      <c r="H177" s="74"/>
      <c r="I177" s="188"/>
      <c r="J177" s="149"/>
      <c r="K177" s="251"/>
      <c r="L177" s="174"/>
      <c r="M177" s="57">
        <f>SUM(M174:M176)</f>
        <v>0</v>
      </c>
      <c r="N177" s="17">
        <f>SUM(G177:M177)</f>
        <v>0</v>
      </c>
    </row>
    <row r="178" spans="2:14" s="98" customFormat="1" x14ac:dyDescent="0.2">
      <c r="B178" s="297">
        <v>40</v>
      </c>
      <c r="C178" s="88" t="s">
        <v>279</v>
      </c>
      <c r="D178" s="42" t="s">
        <v>40</v>
      </c>
      <c r="E178" s="154">
        <v>9.7899999999999991</v>
      </c>
      <c r="F178" s="14"/>
      <c r="G178" s="14">
        <f>E178*F178</f>
        <v>0</v>
      </c>
      <c r="H178" s="106"/>
      <c r="I178" s="42"/>
      <c r="J178" s="150"/>
      <c r="K178" s="213"/>
      <c r="L178" s="173"/>
      <c r="M178" s="44"/>
      <c r="N178" s="44"/>
    </row>
    <row r="179" spans="2:14" s="98" customFormat="1" x14ac:dyDescent="0.2">
      <c r="B179" s="297"/>
      <c r="C179" s="417"/>
      <c r="D179" s="192"/>
      <c r="E179" s="20"/>
      <c r="F179" s="52"/>
      <c r="G179" s="170"/>
      <c r="H179" s="106"/>
      <c r="I179" s="192"/>
      <c r="J179" s="161"/>
      <c r="K179" s="250"/>
      <c r="L179" s="173"/>
      <c r="M179" s="44"/>
      <c r="N179" s="34"/>
    </row>
    <row r="180" spans="2:14" s="98" customFormat="1" x14ac:dyDescent="0.2">
      <c r="B180" s="297"/>
      <c r="C180" s="418"/>
      <c r="D180" s="192"/>
      <c r="E180" s="20"/>
      <c r="F180" s="52"/>
      <c r="G180" s="170"/>
      <c r="H180" s="106"/>
      <c r="I180" s="192"/>
      <c r="J180" s="161"/>
      <c r="K180" s="250"/>
      <c r="L180" s="173"/>
      <c r="M180" s="44"/>
      <c r="N180" s="34"/>
    </row>
    <row r="181" spans="2:14" s="98" customFormat="1" x14ac:dyDescent="0.2">
      <c r="B181" s="298"/>
      <c r="C181" s="91" t="s">
        <v>5</v>
      </c>
      <c r="D181" s="197"/>
      <c r="E181" s="21"/>
      <c r="F181" s="242"/>
      <c r="G181" s="27">
        <f>SUM(G178:G180)</f>
        <v>0</v>
      </c>
      <c r="H181" s="93"/>
      <c r="I181" s="197"/>
      <c r="J181" s="162"/>
      <c r="K181" s="251"/>
      <c r="L181" s="174"/>
      <c r="M181" s="46">
        <f>SUM(M178:M180)</f>
        <v>0</v>
      </c>
      <c r="N181" s="46">
        <f>SUM(G181:M181)</f>
        <v>0</v>
      </c>
    </row>
    <row r="182" spans="2:14" s="128" customFormat="1" x14ac:dyDescent="0.2">
      <c r="B182" s="297"/>
      <c r="C182" s="350" t="s">
        <v>79</v>
      </c>
      <c r="D182" s="42"/>
      <c r="E182" s="15"/>
      <c r="F182" s="52"/>
      <c r="G182" s="14"/>
      <c r="H182" s="351"/>
      <c r="I182" s="42"/>
      <c r="J182" s="164"/>
      <c r="K182" s="213"/>
      <c r="L182" s="173"/>
      <c r="M182" s="14"/>
      <c r="N182" s="14"/>
    </row>
    <row r="183" spans="2:14" s="98" customFormat="1" x14ac:dyDescent="0.2">
      <c r="B183" s="297">
        <v>41</v>
      </c>
      <c r="C183" s="72" t="s">
        <v>80</v>
      </c>
      <c r="D183" s="42" t="s">
        <v>37</v>
      </c>
      <c r="E183" s="154">
        <v>1.46</v>
      </c>
      <c r="F183" s="14"/>
      <c r="G183" s="14">
        <f>E183*F183</f>
        <v>0</v>
      </c>
      <c r="H183" s="114" t="s">
        <v>81</v>
      </c>
      <c r="I183" s="42" t="s">
        <v>37</v>
      </c>
      <c r="J183" s="164">
        <v>1.0149999999999999</v>
      </c>
      <c r="K183" s="213">
        <f>J183*E183</f>
        <v>1.4818999999999998</v>
      </c>
      <c r="L183" s="173"/>
      <c r="M183" s="371">
        <f>K183*L183</f>
        <v>0</v>
      </c>
      <c r="N183" s="61"/>
    </row>
    <row r="184" spans="2:14" s="98" customFormat="1" x14ac:dyDescent="0.2">
      <c r="B184" s="297"/>
      <c r="C184" s="72" t="s">
        <v>86</v>
      </c>
      <c r="D184" s="42"/>
      <c r="E184" s="15"/>
      <c r="F184" s="14"/>
      <c r="G184" s="170"/>
      <c r="H184" s="53"/>
      <c r="I184" s="42"/>
      <c r="J184" s="372"/>
      <c r="K184" s="213"/>
      <c r="L184" s="419"/>
      <c r="M184" s="61"/>
      <c r="N184" s="61"/>
    </row>
    <row r="185" spans="2:14" s="98" customFormat="1" x14ac:dyDescent="0.2">
      <c r="B185" s="297"/>
      <c r="C185" s="72" t="s">
        <v>87</v>
      </c>
      <c r="D185" s="42"/>
      <c r="E185" s="15"/>
      <c r="F185" s="14"/>
      <c r="G185" s="170"/>
      <c r="H185" s="106" t="s">
        <v>82</v>
      </c>
      <c r="I185" s="42" t="s">
        <v>26</v>
      </c>
      <c r="J185" s="164">
        <v>1</v>
      </c>
      <c r="K185" s="213">
        <f>E183*J185</f>
        <v>1.46</v>
      </c>
      <c r="L185" s="267"/>
      <c r="M185" s="172">
        <f>K185*L185</f>
        <v>0</v>
      </c>
      <c r="N185" s="61"/>
    </row>
    <row r="186" spans="2:14" s="98" customFormat="1" x14ac:dyDescent="0.2">
      <c r="B186" s="297"/>
      <c r="C186" s="373"/>
      <c r="D186" s="42"/>
      <c r="E186" s="15"/>
      <c r="F186" s="14"/>
      <c r="G186" s="170"/>
      <c r="H186" s="106" t="s">
        <v>83</v>
      </c>
      <c r="I186" s="42" t="s">
        <v>34</v>
      </c>
      <c r="J186" s="164">
        <v>3.6280000000000001</v>
      </c>
      <c r="K186" s="213">
        <f>J186*E183</f>
        <v>5.2968799999999998</v>
      </c>
      <c r="L186" s="267"/>
      <c r="M186" s="172">
        <f>K186*L186</f>
        <v>0</v>
      </c>
      <c r="N186" s="61"/>
    </row>
    <row r="187" spans="2:14" s="98" customFormat="1" x14ac:dyDescent="0.2">
      <c r="B187" s="297"/>
      <c r="C187" s="18"/>
      <c r="D187" s="42"/>
      <c r="E187" s="15"/>
      <c r="F187" s="14"/>
      <c r="G187" s="170"/>
      <c r="H187" s="106"/>
      <c r="I187" s="42"/>
      <c r="J187" s="164"/>
      <c r="K187" s="213"/>
      <c r="L187" s="374"/>
      <c r="M187" s="172"/>
      <c r="N187" s="61"/>
    </row>
    <row r="188" spans="2:14" s="98" customFormat="1" x14ac:dyDescent="0.2">
      <c r="B188" s="297"/>
      <c r="C188" s="373"/>
      <c r="D188" s="42"/>
      <c r="E188" s="15"/>
      <c r="F188" s="14"/>
      <c r="G188" s="170"/>
      <c r="H188" s="106" t="s">
        <v>84</v>
      </c>
      <c r="I188" s="42" t="s">
        <v>26</v>
      </c>
      <c r="J188" s="164">
        <v>1</v>
      </c>
      <c r="K188" s="213">
        <f>J188*E183</f>
        <v>1.46</v>
      </c>
      <c r="L188" s="173"/>
      <c r="M188" s="172">
        <f>K188*L188</f>
        <v>0</v>
      </c>
      <c r="N188" s="61"/>
    </row>
    <row r="189" spans="2:14" s="98" customFormat="1" x14ac:dyDescent="0.2">
      <c r="B189" s="297"/>
      <c r="C189" s="18"/>
      <c r="D189" s="42"/>
      <c r="E189" s="15"/>
      <c r="F189" s="14"/>
      <c r="G189" s="170"/>
      <c r="H189" s="106" t="s">
        <v>85</v>
      </c>
      <c r="I189" s="42" t="s">
        <v>26</v>
      </c>
      <c r="J189" s="164">
        <v>1</v>
      </c>
      <c r="K189" s="213">
        <f>J189*E183</f>
        <v>1.46</v>
      </c>
      <c r="L189" s="173"/>
      <c r="M189" s="172">
        <f>K189*L189</f>
        <v>0</v>
      </c>
      <c r="N189" s="61"/>
    </row>
    <row r="190" spans="2:14" s="98" customFormat="1" x14ac:dyDescent="0.2">
      <c r="B190" s="297"/>
      <c r="C190" s="18"/>
      <c r="D190" s="42"/>
      <c r="E190" s="15"/>
      <c r="F190" s="14"/>
      <c r="G190" s="170"/>
      <c r="H190" s="72"/>
      <c r="I190" s="42"/>
      <c r="J190" s="164"/>
      <c r="K190" s="213"/>
      <c r="L190" s="173"/>
      <c r="M190" s="357"/>
      <c r="N190" s="61"/>
    </row>
    <row r="191" spans="2:14" s="98" customFormat="1" x14ac:dyDescent="0.2">
      <c r="B191" s="298"/>
      <c r="C191" s="25" t="s">
        <v>5</v>
      </c>
      <c r="D191" s="188"/>
      <c r="E191" s="26"/>
      <c r="F191" s="241"/>
      <c r="G191" s="27">
        <f>SUM(G183:G190)</f>
        <v>0</v>
      </c>
      <c r="H191" s="74"/>
      <c r="I191" s="188"/>
      <c r="J191" s="151"/>
      <c r="K191" s="246"/>
      <c r="L191" s="174"/>
      <c r="M191" s="54">
        <f>SUM(M183:M190)</f>
        <v>0</v>
      </c>
      <c r="N191" s="17">
        <f>SUM(G191:M191)</f>
        <v>0</v>
      </c>
    </row>
    <row r="192" spans="2:14" s="128" customFormat="1" x14ac:dyDescent="0.2">
      <c r="B192" s="299"/>
      <c r="C192" s="352" t="s">
        <v>127</v>
      </c>
      <c r="D192" s="59"/>
      <c r="E192" s="181"/>
      <c r="F192" s="244"/>
      <c r="G192" s="60"/>
      <c r="H192" s="353"/>
      <c r="I192" s="59"/>
      <c r="J192" s="240"/>
      <c r="K192" s="245"/>
      <c r="L192" s="264"/>
      <c r="M192" s="60"/>
      <c r="N192" s="60"/>
    </row>
    <row r="193" spans="2:232" s="113" customFormat="1" x14ac:dyDescent="0.2">
      <c r="B193" s="303">
        <v>42</v>
      </c>
      <c r="C193" s="115" t="s">
        <v>119</v>
      </c>
      <c r="D193" s="189" t="s">
        <v>34</v>
      </c>
      <c r="E193" s="79">
        <v>12.44</v>
      </c>
      <c r="F193" s="80"/>
      <c r="G193" s="80">
        <f>E193*F193</f>
        <v>0</v>
      </c>
      <c r="H193" s="427" t="s">
        <v>328</v>
      </c>
      <c r="I193" s="189" t="s">
        <v>34</v>
      </c>
      <c r="J193" s="168">
        <v>1</v>
      </c>
      <c r="K193" s="252">
        <f>J193*E193</f>
        <v>12.44</v>
      </c>
      <c r="L193" s="173"/>
      <c r="M193" s="68">
        <f>K193*L193</f>
        <v>0</v>
      </c>
      <c r="N193" s="68"/>
    </row>
    <row r="194" spans="2:232" s="113" customFormat="1" x14ac:dyDescent="0.2">
      <c r="B194" s="303"/>
      <c r="C194" s="115"/>
      <c r="D194" s="189"/>
      <c r="E194" s="79"/>
      <c r="F194" s="80"/>
      <c r="G194" s="80"/>
      <c r="H194" s="115"/>
      <c r="I194" s="189"/>
      <c r="J194" s="158"/>
      <c r="K194" s="252"/>
      <c r="L194" s="262"/>
      <c r="M194" s="68"/>
      <c r="N194" s="68"/>
    </row>
    <row r="195" spans="2:232" s="113" customFormat="1" x14ac:dyDescent="0.2">
      <c r="B195" s="303"/>
      <c r="C195" s="235" t="s">
        <v>232</v>
      </c>
      <c r="D195" s="189"/>
      <c r="E195" s="79"/>
      <c r="F195" s="80"/>
      <c r="G195" s="80"/>
      <c r="H195" s="39" t="s">
        <v>120</v>
      </c>
      <c r="I195" s="189" t="s">
        <v>6</v>
      </c>
      <c r="J195" s="168">
        <v>12</v>
      </c>
      <c r="K195" s="187">
        <f>J195*E193</f>
        <v>149.28</v>
      </c>
      <c r="L195" s="267"/>
      <c r="M195" s="68">
        <f t="shared" ref="M195:M204" si="0">K195*L195</f>
        <v>0</v>
      </c>
      <c r="N195" s="68"/>
    </row>
    <row r="196" spans="2:232" s="113" customFormat="1" x14ac:dyDescent="0.2">
      <c r="B196" s="303"/>
      <c r="C196" s="235" t="s">
        <v>233</v>
      </c>
      <c r="D196" s="189"/>
      <c r="E196" s="79"/>
      <c r="F196" s="80"/>
      <c r="G196" s="80"/>
      <c r="H196" s="109" t="s">
        <v>121</v>
      </c>
      <c r="I196" s="189" t="s">
        <v>6</v>
      </c>
      <c r="J196" s="168">
        <v>5.9599000000000002</v>
      </c>
      <c r="K196" s="187">
        <f>J196*E193</f>
        <v>74.141155999999995</v>
      </c>
      <c r="L196" s="267"/>
      <c r="M196" s="68">
        <f t="shared" si="0"/>
        <v>0</v>
      </c>
      <c r="N196" s="68"/>
    </row>
    <row r="197" spans="2:232" s="113" customFormat="1" x14ac:dyDescent="0.2">
      <c r="B197" s="303"/>
      <c r="C197" s="117"/>
      <c r="D197" s="189"/>
      <c r="E197" s="79"/>
      <c r="F197" s="80"/>
      <c r="G197" s="80"/>
      <c r="H197" s="39" t="s">
        <v>122</v>
      </c>
      <c r="I197" s="189" t="s">
        <v>6</v>
      </c>
      <c r="J197" s="168">
        <v>2.554278</v>
      </c>
      <c r="K197" s="187">
        <f>J197*E193</f>
        <v>31.77521832</v>
      </c>
      <c r="L197" s="267"/>
      <c r="M197" s="68">
        <f t="shared" si="0"/>
        <v>0</v>
      </c>
      <c r="N197" s="68"/>
    </row>
    <row r="198" spans="2:232" s="113" customFormat="1" x14ac:dyDescent="0.2">
      <c r="B198" s="303"/>
      <c r="C198" s="117"/>
      <c r="D198" s="189"/>
      <c r="E198" s="79"/>
      <c r="F198" s="80"/>
      <c r="G198" s="80"/>
      <c r="H198" s="39" t="s">
        <v>126</v>
      </c>
      <c r="I198" s="189" t="s">
        <v>6</v>
      </c>
      <c r="J198" s="168">
        <v>1.7022851999999999</v>
      </c>
      <c r="K198" s="187">
        <f>J198*E193</f>
        <v>21.176427887999999</v>
      </c>
      <c r="L198" s="267"/>
      <c r="M198" s="68">
        <f t="shared" si="0"/>
        <v>0</v>
      </c>
      <c r="N198" s="68"/>
    </row>
    <row r="199" spans="2:232" s="113" customFormat="1" x14ac:dyDescent="0.2">
      <c r="B199" s="303"/>
      <c r="C199" s="117"/>
      <c r="D199" s="189"/>
      <c r="E199" s="79"/>
      <c r="F199" s="80"/>
      <c r="G199" s="80"/>
      <c r="H199" s="39" t="s">
        <v>327</v>
      </c>
      <c r="I199" s="189" t="s">
        <v>6</v>
      </c>
      <c r="J199" s="168">
        <v>1.7022851999999999</v>
      </c>
      <c r="K199" s="187">
        <f>J199*E193</f>
        <v>21.176427887999999</v>
      </c>
      <c r="L199" s="267"/>
      <c r="M199" s="68">
        <f t="shared" si="0"/>
        <v>0</v>
      </c>
      <c r="N199" s="68"/>
    </row>
    <row r="200" spans="2:232" s="113" customFormat="1" x14ac:dyDescent="0.2">
      <c r="B200" s="303"/>
      <c r="C200" s="78"/>
      <c r="D200" s="189"/>
      <c r="E200" s="79"/>
      <c r="F200" s="80"/>
      <c r="G200" s="80"/>
      <c r="H200" s="39" t="s">
        <v>123</v>
      </c>
      <c r="I200" s="189" t="s">
        <v>6</v>
      </c>
      <c r="J200" s="168">
        <v>3.4057046</v>
      </c>
      <c r="K200" s="187">
        <f>J200*E193</f>
        <v>42.366965223999998</v>
      </c>
      <c r="L200" s="267"/>
      <c r="M200" s="68">
        <f t="shared" si="0"/>
        <v>0</v>
      </c>
      <c r="N200" s="68"/>
    </row>
    <row r="201" spans="2:232" s="113" customFormat="1" x14ac:dyDescent="0.2">
      <c r="B201" s="303"/>
      <c r="C201" s="78"/>
      <c r="D201" s="189"/>
      <c r="E201" s="79"/>
      <c r="F201" s="80"/>
      <c r="G201" s="80"/>
      <c r="H201" s="39" t="s">
        <v>124</v>
      </c>
      <c r="I201" s="189" t="s">
        <v>55</v>
      </c>
      <c r="J201" s="168">
        <v>3.0310769999999998</v>
      </c>
      <c r="K201" s="252">
        <f>J201*E193</f>
        <v>37.706597879999997</v>
      </c>
      <c r="L201" s="77"/>
      <c r="M201" s="68">
        <f t="shared" si="0"/>
        <v>0</v>
      </c>
      <c r="N201" s="68"/>
    </row>
    <row r="202" spans="2:232" s="113" customFormat="1" x14ac:dyDescent="0.2">
      <c r="B202" s="303"/>
      <c r="C202" s="78"/>
      <c r="D202" s="189"/>
      <c r="E202" s="79"/>
      <c r="F202" s="80"/>
      <c r="G202" s="80"/>
      <c r="H202" s="39" t="s">
        <v>125</v>
      </c>
      <c r="I202" s="189" t="s">
        <v>55</v>
      </c>
      <c r="J202" s="168">
        <v>2.3073648000000002</v>
      </c>
      <c r="K202" s="252">
        <f>J202*E193</f>
        <v>28.703618112000001</v>
      </c>
      <c r="L202" s="77"/>
      <c r="M202" s="68">
        <f t="shared" si="0"/>
        <v>0</v>
      </c>
      <c r="N202" s="68"/>
    </row>
    <row r="203" spans="2:232" s="113" customFormat="1" x14ac:dyDescent="0.2">
      <c r="B203" s="303"/>
      <c r="C203" s="236"/>
      <c r="D203" s="189"/>
      <c r="E203" s="79"/>
      <c r="F203" s="80"/>
      <c r="G203" s="80"/>
      <c r="H203" s="39" t="s">
        <v>90</v>
      </c>
      <c r="I203" s="189" t="s">
        <v>91</v>
      </c>
      <c r="J203" s="168">
        <v>0.42571300000000001</v>
      </c>
      <c r="K203" s="187">
        <f>J203*E193</f>
        <v>5.2958697199999998</v>
      </c>
      <c r="L203" s="267"/>
      <c r="M203" s="68">
        <f t="shared" si="0"/>
        <v>0</v>
      </c>
      <c r="N203" s="68"/>
    </row>
    <row r="204" spans="2:232" s="113" customFormat="1" x14ac:dyDescent="0.2">
      <c r="B204" s="303"/>
      <c r="C204" s="236"/>
      <c r="D204" s="189"/>
      <c r="E204" s="79"/>
      <c r="F204" s="80"/>
      <c r="G204" s="80"/>
      <c r="H204" s="39" t="s">
        <v>215</v>
      </c>
      <c r="I204" s="189" t="s">
        <v>6</v>
      </c>
      <c r="J204" s="168">
        <v>21.3</v>
      </c>
      <c r="K204" s="187">
        <f>J204*E193</f>
        <v>264.97199999999998</v>
      </c>
      <c r="L204" s="267"/>
      <c r="M204" s="68">
        <f t="shared" si="0"/>
        <v>0</v>
      </c>
      <c r="N204" s="68"/>
    </row>
    <row r="205" spans="2:232" s="113" customFormat="1" x14ac:dyDescent="0.2">
      <c r="B205" s="303"/>
      <c r="C205" s="78"/>
      <c r="D205" s="189"/>
      <c r="E205" s="79"/>
      <c r="F205" s="80"/>
      <c r="G205" s="80"/>
      <c r="H205" s="39"/>
      <c r="I205" s="189"/>
      <c r="J205" s="158"/>
      <c r="K205" s="252"/>
      <c r="L205" s="262"/>
      <c r="M205" s="68"/>
      <c r="N205" s="68"/>
    </row>
    <row r="206" spans="2:232" s="113" customFormat="1" x14ac:dyDescent="0.2">
      <c r="B206" s="304"/>
      <c r="C206" s="118" t="s">
        <v>5</v>
      </c>
      <c r="D206" s="190"/>
      <c r="E206" s="182"/>
      <c r="F206" s="243"/>
      <c r="G206" s="83">
        <f>SUM(G193:G205)</f>
        <v>0</v>
      </c>
      <c r="H206" s="40"/>
      <c r="I206" s="190"/>
      <c r="J206" s="159"/>
      <c r="K206" s="253"/>
      <c r="L206" s="263"/>
      <c r="M206" s="55">
        <f>SUM(M193:M205)</f>
        <v>0</v>
      </c>
      <c r="N206" s="55">
        <f>SUM(G206:M206)</f>
        <v>0</v>
      </c>
    </row>
    <row r="207" spans="2:232" s="315" customFormat="1" x14ac:dyDescent="0.2">
      <c r="B207" s="297"/>
      <c r="C207" s="375" t="s">
        <v>250</v>
      </c>
      <c r="D207" s="99"/>
      <c r="E207" s="15"/>
      <c r="F207" s="14"/>
      <c r="G207" s="14"/>
      <c r="H207" s="376"/>
      <c r="I207" s="42"/>
      <c r="J207" s="377"/>
      <c r="K207" s="213"/>
      <c r="L207" s="173"/>
      <c r="M207" s="378"/>
      <c r="N207" s="378"/>
    </row>
    <row r="208" spans="2:232" s="315" customFormat="1" x14ac:dyDescent="0.2">
      <c r="B208" s="303">
        <v>43</v>
      </c>
      <c r="C208" s="230" t="s">
        <v>224</v>
      </c>
      <c r="D208" s="78" t="s">
        <v>34</v>
      </c>
      <c r="E208" s="82">
        <f>SUM(E213:E215)</f>
        <v>4.38</v>
      </c>
      <c r="F208" s="80"/>
      <c r="G208" s="80">
        <f>E208*F208</f>
        <v>0</v>
      </c>
      <c r="H208" s="425" t="s">
        <v>329</v>
      </c>
      <c r="I208" s="189" t="s">
        <v>34</v>
      </c>
      <c r="J208" s="67">
        <v>1</v>
      </c>
      <c r="K208" s="252">
        <f>E208*J208</f>
        <v>4.38</v>
      </c>
      <c r="L208" s="262"/>
      <c r="M208" s="68">
        <f>K208*L208</f>
        <v>0</v>
      </c>
      <c r="N208" s="68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  <c r="BW208" s="203"/>
      <c r="BX208" s="203"/>
      <c r="BY208" s="203"/>
      <c r="BZ208" s="203"/>
      <c r="CA208" s="203"/>
      <c r="CB208" s="203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  <c r="DL208" s="203"/>
      <c r="DM208" s="203"/>
      <c r="DN208" s="203"/>
      <c r="DO208" s="203"/>
      <c r="DP208" s="203"/>
      <c r="DQ208" s="203"/>
      <c r="DR208" s="203"/>
      <c r="DS208" s="203"/>
      <c r="DT208" s="203"/>
      <c r="DU208" s="203"/>
      <c r="DV208" s="203"/>
      <c r="DW208" s="203"/>
      <c r="DX208" s="203"/>
      <c r="DY208" s="203"/>
      <c r="DZ208" s="203"/>
      <c r="EA208" s="203"/>
      <c r="EB208" s="203"/>
      <c r="EC208" s="203"/>
      <c r="ED208" s="203"/>
      <c r="EE208" s="203"/>
      <c r="EF208" s="203"/>
      <c r="EG208" s="203"/>
      <c r="EH208" s="203"/>
      <c r="EI208" s="203"/>
      <c r="EJ208" s="203"/>
      <c r="EK208" s="203"/>
      <c r="EL208" s="203"/>
      <c r="EM208" s="203"/>
      <c r="EN208" s="203"/>
      <c r="EO208" s="203"/>
      <c r="EP208" s="203"/>
      <c r="EQ208" s="203"/>
      <c r="ER208" s="203"/>
      <c r="ES208" s="203"/>
      <c r="ET208" s="203"/>
      <c r="EU208" s="203"/>
      <c r="EV208" s="203"/>
      <c r="EW208" s="203"/>
      <c r="EX208" s="203"/>
      <c r="EY208" s="203"/>
      <c r="EZ208" s="203"/>
      <c r="FA208" s="203"/>
      <c r="FB208" s="203"/>
      <c r="FC208" s="203"/>
      <c r="FD208" s="203"/>
      <c r="FE208" s="203"/>
      <c r="FF208" s="203"/>
      <c r="FG208" s="203"/>
      <c r="FH208" s="203"/>
      <c r="FI208" s="203"/>
      <c r="FJ208" s="203"/>
      <c r="FK208" s="203"/>
      <c r="FL208" s="203"/>
      <c r="FM208" s="203"/>
      <c r="FN208" s="203"/>
      <c r="FO208" s="203"/>
      <c r="FP208" s="203"/>
      <c r="FQ208" s="203"/>
      <c r="FR208" s="203"/>
      <c r="FS208" s="203"/>
      <c r="FT208" s="203"/>
      <c r="FU208" s="203"/>
      <c r="FV208" s="203"/>
      <c r="FW208" s="203"/>
      <c r="FX208" s="203"/>
      <c r="FY208" s="203"/>
      <c r="FZ208" s="203"/>
      <c r="GA208" s="203"/>
      <c r="GB208" s="203"/>
      <c r="GC208" s="203"/>
      <c r="GD208" s="203"/>
      <c r="GE208" s="203"/>
      <c r="GF208" s="203"/>
      <c r="GG208" s="203"/>
      <c r="GH208" s="203"/>
      <c r="GI208" s="203"/>
      <c r="GJ208" s="203"/>
      <c r="GK208" s="203"/>
      <c r="GL208" s="203"/>
      <c r="GM208" s="203"/>
      <c r="GN208" s="203"/>
      <c r="GO208" s="203"/>
      <c r="GP208" s="203"/>
      <c r="GQ208" s="203"/>
      <c r="GR208" s="203"/>
      <c r="GS208" s="203"/>
      <c r="GT208" s="203"/>
      <c r="GU208" s="203"/>
      <c r="GV208" s="203"/>
      <c r="GW208" s="203"/>
      <c r="GX208" s="203"/>
      <c r="GY208" s="203"/>
      <c r="GZ208" s="203"/>
      <c r="HA208" s="203"/>
      <c r="HB208" s="203"/>
      <c r="HC208" s="203"/>
      <c r="HD208" s="203"/>
      <c r="HE208" s="203"/>
      <c r="HF208" s="203"/>
      <c r="HG208" s="203"/>
      <c r="HH208" s="203"/>
      <c r="HI208" s="203"/>
      <c r="HJ208" s="203"/>
      <c r="HK208" s="203"/>
      <c r="HL208" s="203"/>
      <c r="HM208" s="203"/>
      <c r="HN208" s="203"/>
      <c r="HO208" s="203"/>
      <c r="HP208" s="203"/>
      <c r="HQ208" s="203"/>
      <c r="HR208" s="203"/>
      <c r="HS208" s="203"/>
      <c r="HT208" s="203"/>
      <c r="HU208" s="203"/>
      <c r="HV208" s="203"/>
      <c r="HW208" s="203"/>
      <c r="HX208" s="203"/>
    </row>
    <row r="209" spans="2:233" s="315" customFormat="1" x14ac:dyDescent="0.2">
      <c r="B209" s="303"/>
      <c r="C209" s="226" t="s">
        <v>223</v>
      </c>
      <c r="D209" s="78"/>
      <c r="E209" s="82"/>
      <c r="F209" s="80"/>
      <c r="G209" s="80"/>
      <c r="H209" s="426" t="s">
        <v>216</v>
      </c>
      <c r="I209" s="189"/>
      <c r="J209" s="67"/>
      <c r="K209" s="252"/>
      <c r="L209" s="262"/>
      <c r="M209" s="68"/>
      <c r="N209" s="68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3"/>
      <c r="AK209" s="203"/>
      <c r="AL209" s="203"/>
      <c r="AM209" s="203"/>
      <c r="AN209" s="203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3"/>
      <c r="BC209" s="203"/>
      <c r="BD209" s="203"/>
      <c r="BE209" s="203"/>
      <c r="BF209" s="203"/>
      <c r="BG209" s="203"/>
      <c r="BH209" s="203"/>
      <c r="BI209" s="203"/>
      <c r="BJ209" s="203"/>
      <c r="BK209" s="203"/>
      <c r="BL209" s="203"/>
      <c r="BM209" s="203"/>
      <c r="BN209" s="203"/>
      <c r="BO209" s="203"/>
      <c r="BP209" s="203"/>
      <c r="BQ209" s="203"/>
      <c r="BR209" s="203"/>
      <c r="BS209" s="203"/>
      <c r="BT209" s="203"/>
      <c r="BU209" s="203"/>
      <c r="BV209" s="203"/>
      <c r="BW209" s="203"/>
      <c r="BX209" s="203"/>
      <c r="BY209" s="203"/>
      <c r="BZ209" s="203"/>
      <c r="CA209" s="203"/>
      <c r="CB209" s="203"/>
      <c r="CC209" s="203"/>
      <c r="CD209" s="203"/>
      <c r="CE209" s="203"/>
      <c r="CF209" s="203"/>
      <c r="CG209" s="203"/>
      <c r="CH209" s="203"/>
      <c r="CI209" s="203"/>
      <c r="CJ209" s="203"/>
      <c r="CK209" s="203"/>
      <c r="CL209" s="203"/>
      <c r="CM209" s="203"/>
      <c r="CN209" s="203"/>
      <c r="CO209" s="203"/>
      <c r="CP209" s="203"/>
      <c r="CQ209" s="203"/>
      <c r="CR209" s="203"/>
      <c r="CS209" s="203"/>
      <c r="CT209" s="203"/>
      <c r="CU209" s="203"/>
      <c r="CV209" s="203"/>
      <c r="CW209" s="203"/>
      <c r="CX209" s="203"/>
      <c r="CY209" s="203"/>
      <c r="CZ209" s="203"/>
      <c r="DA209" s="203"/>
      <c r="DB209" s="203"/>
      <c r="DC209" s="203"/>
      <c r="DD209" s="203"/>
      <c r="DE209" s="203"/>
      <c r="DF209" s="203"/>
      <c r="DG209" s="203"/>
      <c r="DH209" s="203"/>
      <c r="DI209" s="203"/>
      <c r="DJ209" s="203"/>
      <c r="DK209" s="203"/>
      <c r="DL209" s="203"/>
      <c r="DM209" s="203"/>
      <c r="DN209" s="203"/>
      <c r="DO209" s="203"/>
      <c r="DP209" s="203"/>
      <c r="DQ209" s="203"/>
      <c r="DR209" s="203"/>
      <c r="DS209" s="203"/>
      <c r="DT209" s="203"/>
      <c r="DU209" s="203"/>
      <c r="DV209" s="203"/>
      <c r="DW209" s="203"/>
      <c r="DX209" s="203"/>
      <c r="DY209" s="203"/>
      <c r="DZ209" s="203"/>
      <c r="EA209" s="203"/>
      <c r="EB209" s="203"/>
      <c r="EC209" s="203"/>
      <c r="ED209" s="203"/>
      <c r="EE209" s="203"/>
      <c r="EF209" s="203"/>
      <c r="EG209" s="203"/>
      <c r="EH209" s="203"/>
      <c r="EI209" s="203"/>
      <c r="EJ209" s="203"/>
      <c r="EK209" s="203"/>
      <c r="EL209" s="203"/>
      <c r="EM209" s="203"/>
      <c r="EN209" s="203"/>
      <c r="EO209" s="203"/>
      <c r="EP209" s="203"/>
      <c r="EQ209" s="203"/>
      <c r="ER209" s="203"/>
      <c r="ES209" s="203"/>
      <c r="ET209" s="203"/>
      <c r="EU209" s="203"/>
      <c r="EV209" s="203"/>
      <c r="EW209" s="203"/>
      <c r="EX209" s="203"/>
      <c r="EY209" s="203"/>
      <c r="EZ209" s="203"/>
      <c r="FA209" s="203"/>
      <c r="FB209" s="203"/>
      <c r="FC209" s="203"/>
      <c r="FD209" s="203"/>
      <c r="FE209" s="203"/>
      <c r="FF209" s="203"/>
      <c r="FG209" s="203"/>
      <c r="FH209" s="203"/>
      <c r="FI209" s="203"/>
      <c r="FJ209" s="203"/>
      <c r="FK209" s="203"/>
      <c r="FL209" s="203"/>
      <c r="FM209" s="203"/>
      <c r="FN209" s="203"/>
      <c r="FO209" s="203"/>
      <c r="FP209" s="203"/>
      <c r="FQ209" s="203"/>
      <c r="FR209" s="203"/>
      <c r="FS209" s="203"/>
      <c r="FT209" s="203"/>
      <c r="FU209" s="203"/>
      <c r="FV209" s="203"/>
      <c r="FW209" s="203"/>
      <c r="FX209" s="203"/>
      <c r="FY209" s="203"/>
      <c r="FZ209" s="203"/>
      <c r="GA209" s="203"/>
      <c r="GB209" s="203"/>
      <c r="GC209" s="203"/>
      <c r="GD209" s="203"/>
      <c r="GE209" s="203"/>
      <c r="GF209" s="203"/>
      <c r="GG209" s="203"/>
      <c r="GH209" s="203"/>
      <c r="GI209" s="203"/>
      <c r="GJ209" s="203"/>
      <c r="GK209" s="203"/>
      <c r="GL209" s="203"/>
      <c r="GM209" s="203"/>
      <c r="GN209" s="203"/>
      <c r="GO209" s="203"/>
      <c r="GP209" s="203"/>
      <c r="GQ209" s="203"/>
      <c r="GR209" s="203"/>
      <c r="GS209" s="203"/>
      <c r="GT209" s="203"/>
      <c r="GU209" s="203"/>
      <c r="GV209" s="203"/>
      <c r="GW209" s="203"/>
      <c r="GX209" s="203"/>
      <c r="GY209" s="203"/>
      <c r="GZ209" s="203"/>
      <c r="HA209" s="203"/>
      <c r="HB209" s="203"/>
      <c r="HC209" s="203"/>
      <c r="HD209" s="203"/>
      <c r="HE209" s="203"/>
      <c r="HF209" s="203"/>
      <c r="HG209" s="203"/>
      <c r="HH209" s="203"/>
      <c r="HI209" s="203"/>
      <c r="HJ209" s="203"/>
      <c r="HK209" s="203"/>
      <c r="HL209" s="203"/>
      <c r="HM209" s="203"/>
      <c r="HN209" s="203"/>
      <c r="HO209" s="203"/>
      <c r="HP209" s="203"/>
      <c r="HQ209" s="203"/>
      <c r="HR209" s="203"/>
      <c r="HS209" s="203"/>
      <c r="HT209" s="203"/>
      <c r="HU209" s="203"/>
      <c r="HV209" s="203"/>
      <c r="HW209" s="203"/>
      <c r="HX209" s="203"/>
    </row>
    <row r="210" spans="2:233" s="315" customFormat="1" x14ac:dyDescent="0.2">
      <c r="B210" s="303"/>
      <c r="C210" s="227" t="s">
        <v>225</v>
      </c>
      <c r="D210" s="78"/>
      <c r="E210" s="82"/>
      <c r="F210" s="80"/>
      <c r="G210" s="80"/>
      <c r="H210" s="226"/>
      <c r="I210" s="189"/>
      <c r="J210" s="186"/>
      <c r="K210" s="252"/>
      <c r="L210" s="262"/>
      <c r="M210" s="68"/>
      <c r="N210" s="68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3"/>
      <c r="BC210" s="203"/>
      <c r="BD210" s="203"/>
      <c r="BE210" s="203"/>
      <c r="BF210" s="203"/>
      <c r="BG210" s="203"/>
      <c r="BH210" s="203"/>
      <c r="BI210" s="203"/>
      <c r="BJ210" s="203"/>
      <c r="BK210" s="203"/>
      <c r="BL210" s="203"/>
      <c r="BM210" s="203"/>
      <c r="BN210" s="203"/>
      <c r="BO210" s="203"/>
      <c r="BP210" s="203"/>
      <c r="BQ210" s="203"/>
      <c r="BR210" s="203"/>
      <c r="BS210" s="203"/>
      <c r="BT210" s="203"/>
      <c r="BU210" s="203"/>
      <c r="BV210" s="203"/>
      <c r="BW210" s="203"/>
      <c r="BX210" s="203"/>
      <c r="BY210" s="203"/>
      <c r="BZ210" s="203"/>
      <c r="CA210" s="203"/>
      <c r="CB210" s="203"/>
      <c r="CC210" s="203"/>
      <c r="CD210" s="203"/>
      <c r="CE210" s="203"/>
      <c r="CF210" s="203"/>
      <c r="CG210" s="203"/>
      <c r="CH210" s="203"/>
      <c r="CI210" s="203"/>
      <c r="CJ210" s="203"/>
      <c r="CK210" s="203"/>
      <c r="CL210" s="203"/>
      <c r="CM210" s="203"/>
      <c r="CN210" s="203"/>
      <c r="CO210" s="203"/>
      <c r="CP210" s="203"/>
      <c r="CQ210" s="203"/>
      <c r="CR210" s="203"/>
      <c r="CS210" s="203"/>
      <c r="CT210" s="203"/>
      <c r="CU210" s="203"/>
      <c r="CV210" s="203"/>
      <c r="CW210" s="203"/>
      <c r="CX210" s="203"/>
      <c r="CY210" s="203"/>
      <c r="CZ210" s="203"/>
      <c r="DA210" s="203"/>
      <c r="DB210" s="203"/>
      <c r="DC210" s="203"/>
      <c r="DD210" s="203"/>
      <c r="DE210" s="203"/>
      <c r="DF210" s="203"/>
      <c r="DG210" s="203"/>
      <c r="DH210" s="203"/>
      <c r="DI210" s="203"/>
      <c r="DJ210" s="203"/>
      <c r="DK210" s="203"/>
      <c r="DL210" s="203"/>
      <c r="DM210" s="203"/>
      <c r="DN210" s="203"/>
      <c r="DO210" s="203"/>
      <c r="DP210" s="203"/>
      <c r="DQ210" s="203"/>
      <c r="DR210" s="203"/>
      <c r="DS210" s="203"/>
      <c r="DT210" s="203"/>
      <c r="DU210" s="203"/>
      <c r="DV210" s="203"/>
      <c r="DW210" s="203"/>
      <c r="DX210" s="203"/>
      <c r="DY210" s="203"/>
      <c r="DZ210" s="203"/>
      <c r="EA210" s="203"/>
      <c r="EB210" s="203"/>
      <c r="EC210" s="203"/>
      <c r="ED210" s="203"/>
      <c r="EE210" s="203"/>
      <c r="EF210" s="203"/>
      <c r="EG210" s="203"/>
      <c r="EH210" s="203"/>
      <c r="EI210" s="203"/>
      <c r="EJ210" s="203"/>
      <c r="EK210" s="203"/>
      <c r="EL210" s="203"/>
      <c r="EM210" s="203"/>
      <c r="EN210" s="203"/>
      <c r="EO210" s="203"/>
      <c r="EP210" s="203"/>
      <c r="EQ210" s="203"/>
      <c r="ER210" s="203"/>
      <c r="ES210" s="203"/>
      <c r="ET210" s="203"/>
      <c r="EU210" s="203"/>
      <c r="EV210" s="203"/>
      <c r="EW210" s="203"/>
      <c r="EX210" s="203"/>
      <c r="EY210" s="203"/>
      <c r="EZ210" s="203"/>
      <c r="FA210" s="203"/>
      <c r="FB210" s="203"/>
      <c r="FC210" s="203"/>
      <c r="FD210" s="203"/>
      <c r="FE210" s="203"/>
      <c r="FF210" s="203"/>
      <c r="FG210" s="203"/>
      <c r="FH210" s="203"/>
      <c r="FI210" s="203"/>
      <c r="FJ210" s="203"/>
      <c r="FK210" s="203"/>
      <c r="FL210" s="203"/>
      <c r="FM210" s="203"/>
      <c r="FN210" s="203"/>
      <c r="FO210" s="203"/>
      <c r="FP210" s="203"/>
      <c r="FQ210" s="203"/>
      <c r="FR210" s="203"/>
      <c r="FS210" s="203"/>
      <c r="FT210" s="203"/>
      <c r="FU210" s="203"/>
      <c r="FV210" s="203"/>
      <c r="FW210" s="203"/>
      <c r="FX210" s="203"/>
      <c r="FY210" s="203"/>
      <c r="FZ210" s="203"/>
      <c r="GA210" s="203"/>
      <c r="GB210" s="203"/>
      <c r="GC210" s="203"/>
      <c r="GD210" s="203"/>
      <c r="GE210" s="203"/>
      <c r="GF210" s="203"/>
      <c r="GG210" s="203"/>
      <c r="GH210" s="203"/>
      <c r="GI210" s="203"/>
      <c r="GJ210" s="203"/>
      <c r="GK210" s="203"/>
      <c r="GL210" s="203"/>
      <c r="GM210" s="203"/>
      <c r="GN210" s="203"/>
      <c r="GO210" s="203"/>
      <c r="GP210" s="203"/>
      <c r="GQ210" s="203"/>
      <c r="GR210" s="203"/>
      <c r="GS210" s="203"/>
      <c r="GT210" s="203"/>
      <c r="GU210" s="203"/>
      <c r="GV210" s="203"/>
      <c r="GW210" s="203"/>
      <c r="GX210" s="203"/>
      <c r="GY210" s="203"/>
      <c r="GZ210" s="203"/>
      <c r="HA210" s="203"/>
      <c r="HB210" s="203"/>
      <c r="HC210" s="203"/>
      <c r="HD210" s="203"/>
      <c r="HE210" s="203"/>
      <c r="HF210" s="203"/>
      <c r="HG210" s="203"/>
      <c r="HH210" s="203"/>
      <c r="HI210" s="203"/>
      <c r="HJ210" s="203"/>
      <c r="HK210" s="203"/>
      <c r="HL210" s="203"/>
      <c r="HM210" s="203"/>
      <c r="HN210" s="203"/>
      <c r="HO210" s="203"/>
      <c r="HP210" s="203"/>
      <c r="HQ210" s="203"/>
      <c r="HR210" s="203"/>
      <c r="HS210" s="203"/>
      <c r="HT210" s="203"/>
      <c r="HU210" s="203"/>
      <c r="HV210" s="203"/>
      <c r="HW210" s="203"/>
      <c r="HX210" s="203"/>
    </row>
    <row r="211" spans="2:233" s="315" customFormat="1" x14ac:dyDescent="0.2">
      <c r="B211" s="303"/>
      <c r="C211" s="227" t="s">
        <v>226</v>
      </c>
      <c r="D211" s="78"/>
      <c r="E211" s="66"/>
      <c r="F211" s="80"/>
      <c r="G211" s="80"/>
      <c r="H211" s="109" t="s">
        <v>217</v>
      </c>
      <c r="I211" s="189" t="s">
        <v>91</v>
      </c>
      <c r="J211" s="67">
        <v>0.32</v>
      </c>
      <c r="K211" s="252">
        <f>J211*E208</f>
        <v>1.4016</v>
      </c>
      <c r="L211" s="262"/>
      <c r="M211" s="68">
        <f>K211*L211</f>
        <v>0</v>
      </c>
      <c r="N211" s="68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3"/>
      <c r="AK211" s="203"/>
      <c r="AL211" s="203"/>
      <c r="AM211" s="203"/>
      <c r="AN211" s="203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3"/>
      <c r="BC211" s="203"/>
      <c r="BD211" s="203"/>
      <c r="BE211" s="203"/>
      <c r="BF211" s="203"/>
      <c r="BG211" s="203"/>
      <c r="BH211" s="203"/>
      <c r="BI211" s="203"/>
      <c r="BJ211" s="203"/>
      <c r="BK211" s="203"/>
      <c r="BL211" s="203"/>
      <c r="BM211" s="203"/>
      <c r="BN211" s="203"/>
      <c r="BO211" s="203"/>
      <c r="BP211" s="203"/>
      <c r="BQ211" s="203"/>
      <c r="BR211" s="203"/>
      <c r="BS211" s="203"/>
      <c r="BT211" s="203"/>
      <c r="BU211" s="203"/>
      <c r="BV211" s="203"/>
      <c r="BW211" s="203"/>
      <c r="BX211" s="203"/>
      <c r="BY211" s="203"/>
      <c r="BZ211" s="203"/>
      <c r="CA211" s="203"/>
      <c r="CB211" s="203"/>
      <c r="CC211" s="203"/>
      <c r="CD211" s="203"/>
      <c r="CE211" s="203"/>
      <c r="CF211" s="203"/>
      <c r="CG211" s="203"/>
      <c r="CH211" s="203"/>
      <c r="CI211" s="203"/>
      <c r="CJ211" s="203"/>
      <c r="CK211" s="203"/>
      <c r="CL211" s="203"/>
      <c r="CM211" s="203"/>
      <c r="CN211" s="203"/>
      <c r="CO211" s="203"/>
      <c r="CP211" s="203"/>
      <c r="CQ211" s="203"/>
      <c r="CR211" s="203"/>
      <c r="CS211" s="203"/>
      <c r="CT211" s="203"/>
      <c r="CU211" s="203"/>
      <c r="CV211" s="203"/>
      <c r="CW211" s="203"/>
      <c r="CX211" s="203"/>
      <c r="CY211" s="203"/>
      <c r="CZ211" s="203"/>
      <c r="DA211" s="203"/>
      <c r="DB211" s="203"/>
      <c r="DC211" s="203"/>
      <c r="DD211" s="203"/>
      <c r="DE211" s="203"/>
      <c r="DF211" s="203"/>
      <c r="DG211" s="203"/>
      <c r="DH211" s="203"/>
      <c r="DI211" s="203"/>
      <c r="DJ211" s="203"/>
      <c r="DK211" s="203"/>
      <c r="DL211" s="203"/>
      <c r="DM211" s="203"/>
      <c r="DN211" s="203"/>
      <c r="DO211" s="203"/>
      <c r="DP211" s="203"/>
      <c r="DQ211" s="203"/>
      <c r="DR211" s="203"/>
      <c r="DS211" s="203"/>
      <c r="DT211" s="203"/>
      <c r="DU211" s="203"/>
      <c r="DV211" s="203"/>
      <c r="DW211" s="203"/>
      <c r="DX211" s="203"/>
      <c r="DY211" s="203"/>
      <c r="DZ211" s="203"/>
      <c r="EA211" s="203"/>
      <c r="EB211" s="203"/>
      <c r="EC211" s="203"/>
      <c r="ED211" s="203"/>
      <c r="EE211" s="203"/>
      <c r="EF211" s="203"/>
      <c r="EG211" s="203"/>
      <c r="EH211" s="203"/>
      <c r="EI211" s="203"/>
      <c r="EJ211" s="203"/>
      <c r="EK211" s="203"/>
      <c r="EL211" s="203"/>
      <c r="EM211" s="203"/>
      <c r="EN211" s="203"/>
      <c r="EO211" s="203"/>
      <c r="EP211" s="203"/>
      <c r="EQ211" s="203"/>
      <c r="ER211" s="203"/>
      <c r="ES211" s="203"/>
      <c r="ET211" s="203"/>
      <c r="EU211" s="203"/>
      <c r="EV211" s="203"/>
      <c r="EW211" s="203"/>
      <c r="EX211" s="203"/>
      <c r="EY211" s="203"/>
      <c r="EZ211" s="203"/>
      <c r="FA211" s="203"/>
      <c r="FB211" s="203"/>
      <c r="FC211" s="203"/>
      <c r="FD211" s="203"/>
      <c r="FE211" s="203"/>
      <c r="FF211" s="203"/>
      <c r="FG211" s="203"/>
      <c r="FH211" s="203"/>
      <c r="FI211" s="203"/>
      <c r="FJ211" s="203"/>
      <c r="FK211" s="203"/>
      <c r="FL211" s="203"/>
      <c r="FM211" s="203"/>
      <c r="FN211" s="203"/>
      <c r="FO211" s="203"/>
      <c r="FP211" s="203"/>
      <c r="FQ211" s="203"/>
      <c r="FR211" s="203"/>
      <c r="FS211" s="203"/>
      <c r="FT211" s="203"/>
      <c r="FU211" s="203"/>
      <c r="FV211" s="203"/>
      <c r="FW211" s="203"/>
      <c r="FX211" s="203"/>
      <c r="FY211" s="203"/>
      <c r="FZ211" s="203"/>
      <c r="GA211" s="203"/>
      <c r="GB211" s="203"/>
      <c r="GC211" s="203"/>
      <c r="GD211" s="203"/>
      <c r="GE211" s="203"/>
      <c r="GF211" s="203"/>
      <c r="GG211" s="203"/>
      <c r="GH211" s="203"/>
      <c r="GI211" s="203"/>
      <c r="GJ211" s="203"/>
      <c r="GK211" s="203"/>
      <c r="GL211" s="203"/>
      <c r="GM211" s="203"/>
      <c r="GN211" s="203"/>
      <c r="GO211" s="203"/>
      <c r="GP211" s="203"/>
      <c r="GQ211" s="203"/>
      <c r="GR211" s="203"/>
      <c r="GS211" s="203"/>
      <c r="GT211" s="203"/>
      <c r="GU211" s="203"/>
      <c r="GV211" s="203"/>
      <c r="GW211" s="203"/>
      <c r="GX211" s="203"/>
      <c r="GY211" s="203"/>
      <c r="GZ211" s="203"/>
      <c r="HA211" s="203"/>
      <c r="HB211" s="203"/>
      <c r="HC211" s="203"/>
      <c r="HD211" s="203"/>
      <c r="HE211" s="203"/>
      <c r="HF211" s="203"/>
      <c r="HG211" s="203"/>
      <c r="HH211" s="203"/>
      <c r="HI211" s="203"/>
      <c r="HJ211" s="203"/>
      <c r="HK211" s="203"/>
      <c r="HL211" s="203"/>
      <c r="HM211" s="203"/>
      <c r="HN211" s="203"/>
      <c r="HO211" s="203"/>
      <c r="HP211" s="203"/>
      <c r="HQ211" s="203"/>
      <c r="HR211" s="203"/>
      <c r="HS211" s="203"/>
      <c r="HT211" s="203"/>
      <c r="HU211" s="203"/>
      <c r="HV211" s="203"/>
      <c r="HW211" s="203"/>
      <c r="HX211" s="203"/>
    </row>
    <row r="212" spans="2:233" s="315" customFormat="1" x14ac:dyDescent="0.2">
      <c r="B212" s="303"/>
      <c r="C212" s="227" t="s">
        <v>227</v>
      </c>
      <c r="D212" s="78"/>
      <c r="E212" s="66"/>
      <c r="F212" s="80"/>
      <c r="G212" s="80"/>
      <c r="H212" s="109" t="s">
        <v>218</v>
      </c>
      <c r="I212" s="189" t="s">
        <v>91</v>
      </c>
      <c r="J212" s="67">
        <v>0.03</v>
      </c>
      <c r="K212" s="252">
        <f>J212*E208</f>
        <v>0.13139999999999999</v>
      </c>
      <c r="L212" s="262"/>
      <c r="M212" s="68">
        <f>K212*L212</f>
        <v>0</v>
      </c>
      <c r="N212" s="68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  <c r="AM212" s="203"/>
      <c r="AN212" s="203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3"/>
      <c r="BC212" s="203"/>
      <c r="BD212" s="203"/>
      <c r="BE212" s="203"/>
      <c r="BF212" s="203"/>
      <c r="BG212" s="203"/>
      <c r="BH212" s="203"/>
      <c r="BI212" s="203"/>
      <c r="BJ212" s="203"/>
      <c r="BK212" s="203"/>
      <c r="BL212" s="203"/>
      <c r="BM212" s="203"/>
      <c r="BN212" s="203"/>
      <c r="BO212" s="203"/>
      <c r="BP212" s="203"/>
      <c r="BQ212" s="203"/>
      <c r="BR212" s="203"/>
      <c r="BS212" s="203"/>
      <c r="BT212" s="203"/>
      <c r="BU212" s="203"/>
      <c r="BV212" s="203"/>
      <c r="BW212" s="203"/>
      <c r="BX212" s="203"/>
      <c r="BY212" s="203"/>
      <c r="BZ212" s="203"/>
      <c r="CA212" s="203"/>
      <c r="CB212" s="203"/>
      <c r="CC212" s="203"/>
      <c r="CD212" s="203"/>
      <c r="CE212" s="203"/>
      <c r="CF212" s="203"/>
      <c r="CG212" s="203"/>
      <c r="CH212" s="203"/>
      <c r="CI212" s="203"/>
      <c r="CJ212" s="203"/>
      <c r="CK212" s="203"/>
      <c r="CL212" s="203"/>
      <c r="CM212" s="203"/>
      <c r="CN212" s="203"/>
      <c r="CO212" s="203"/>
      <c r="CP212" s="203"/>
      <c r="CQ212" s="203"/>
      <c r="CR212" s="203"/>
      <c r="CS212" s="203"/>
      <c r="CT212" s="203"/>
      <c r="CU212" s="203"/>
      <c r="CV212" s="203"/>
      <c r="CW212" s="203"/>
      <c r="CX212" s="203"/>
      <c r="CY212" s="203"/>
      <c r="CZ212" s="203"/>
      <c r="DA212" s="203"/>
      <c r="DB212" s="203"/>
      <c r="DC212" s="203"/>
      <c r="DD212" s="203"/>
      <c r="DE212" s="203"/>
      <c r="DF212" s="203"/>
      <c r="DG212" s="203"/>
      <c r="DH212" s="203"/>
      <c r="DI212" s="203"/>
      <c r="DJ212" s="203"/>
      <c r="DK212" s="203"/>
      <c r="DL212" s="203"/>
      <c r="DM212" s="203"/>
      <c r="DN212" s="203"/>
      <c r="DO212" s="203"/>
      <c r="DP212" s="203"/>
      <c r="DQ212" s="203"/>
      <c r="DR212" s="203"/>
      <c r="DS212" s="203"/>
      <c r="DT212" s="203"/>
      <c r="DU212" s="203"/>
      <c r="DV212" s="203"/>
      <c r="DW212" s="203"/>
      <c r="DX212" s="203"/>
      <c r="DY212" s="203"/>
      <c r="DZ212" s="203"/>
      <c r="EA212" s="203"/>
      <c r="EB212" s="203"/>
      <c r="EC212" s="203"/>
      <c r="ED212" s="203"/>
      <c r="EE212" s="203"/>
      <c r="EF212" s="203"/>
      <c r="EG212" s="203"/>
      <c r="EH212" s="203"/>
      <c r="EI212" s="203"/>
      <c r="EJ212" s="203"/>
      <c r="EK212" s="203"/>
      <c r="EL212" s="203"/>
      <c r="EM212" s="203"/>
      <c r="EN212" s="203"/>
      <c r="EO212" s="203"/>
      <c r="EP212" s="203"/>
      <c r="EQ212" s="203"/>
      <c r="ER212" s="203"/>
      <c r="ES212" s="203"/>
      <c r="ET212" s="203"/>
      <c r="EU212" s="203"/>
      <c r="EV212" s="203"/>
      <c r="EW212" s="203"/>
      <c r="EX212" s="203"/>
      <c r="EY212" s="203"/>
      <c r="EZ212" s="203"/>
      <c r="FA212" s="203"/>
      <c r="FB212" s="203"/>
      <c r="FC212" s="203"/>
      <c r="FD212" s="203"/>
      <c r="FE212" s="203"/>
      <c r="FF212" s="203"/>
      <c r="FG212" s="203"/>
      <c r="FH212" s="203"/>
      <c r="FI212" s="203"/>
      <c r="FJ212" s="203"/>
      <c r="FK212" s="203"/>
      <c r="FL212" s="203"/>
      <c r="FM212" s="203"/>
      <c r="FN212" s="203"/>
      <c r="FO212" s="203"/>
      <c r="FP212" s="203"/>
      <c r="FQ212" s="203"/>
      <c r="FR212" s="203"/>
      <c r="FS212" s="203"/>
      <c r="FT212" s="203"/>
      <c r="FU212" s="203"/>
      <c r="FV212" s="203"/>
      <c r="FW212" s="203"/>
      <c r="FX212" s="203"/>
      <c r="FY212" s="203"/>
      <c r="FZ212" s="203"/>
      <c r="GA212" s="203"/>
      <c r="GB212" s="203"/>
      <c r="GC212" s="203"/>
      <c r="GD212" s="203"/>
      <c r="GE212" s="203"/>
      <c r="GF212" s="203"/>
      <c r="GG212" s="203"/>
      <c r="GH212" s="203"/>
      <c r="GI212" s="203"/>
      <c r="GJ212" s="203"/>
      <c r="GK212" s="203"/>
      <c r="GL212" s="203"/>
      <c r="GM212" s="203"/>
      <c r="GN212" s="203"/>
      <c r="GO212" s="203"/>
      <c r="GP212" s="203"/>
      <c r="GQ212" s="203"/>
      <c r="GR212" s="203"/>
      <c r="GS212" s="203"/>
      <c r="GT212" s="203"/>
      <c r="GU212" s="203"/>
      <c r="GV212" s="203"/>
      <c r="GW212" s="203"/>
      <c r="GX212" s="203"/>
      <c r="GY212" s="203"/>
      <c r="GZ212" s="203"/>
      <c r="HA212" s="203"/>
      <c r="HB212" s="203"/>
      <c r="HC212" s="203"/>
      <c r="HD212" s="203"/>
      <c r="HE212" s="203"/>
      <c r="HF212" s="203"/>
      <c r="HG212" s="203"/>
      <c r="HH212" s="203"/>
      <c r="HI212" s="203"/>
      <c r="HJ212" s="203"/>
      <c r="HK212" s="203"/>
      <c r="HL212" s="203"/>
      <c r="HM212" s="203"/>
      <c r="HN212" s="203"/>
      <c r="HO212" s="203"/>
      <c r="HP212" s="203"/>
      <c r="HQ212" s="203"/>
      <c r="HR212" s="203"/>
      <c r="HS212" s="203"/>
      <c r="HT212" s="203"/>
      <c r="HU212" s="203"/>
      <c r="HV212" s="203"/>
      <c r="HW212" s="203"/>
      <c r="HX212" s="203"/>
    </row>
    <row r="213" spans="2:233" s="315" customFormat="1" x14ac:dyDescent="0.2">
      <c r="B213" s="303"/>
      <c r="C213" s="228" t="s">
        <v>229</v>
      </c>
      <c r="D213" s="78" t="s">
        <v>34</v>
      </c>
      <c r="E213" s="82">
        <v>1.89</v>
      </c>
      <c r="F213" s="80"/>
      <c r="G213" s="80"/>
      <c r="H213" s="109"/>
      <c r="I213" s="189"/>
      <c r="J213" s="67"/>
      <c r="K213" s="252"/>
      <c r="L213" s="262"/>
      <c r="M213" s="68"/>
      <c r="N213" s="68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3"/>
      <c r="AE213" s="203"/>
      <c r="AF213" s="203"/>
      <c r="AG213" s="203"/>
      <c r="AH213" s="203"/>
      <c r="AI213" s="203"/>
      <c r="AJ213" s="203"/>
      <c r="AK213" s="203"/>
      <c r="AL213" s="203"/>
      <c r="AM213" s="203"/>
      <c r="AN213" s="203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3"/>
      <c r="BC213" s="203"/>
      <c r="BD213" s="203"/>
      <c r="BE213" s="203"/>
      <c r="BF213" s="203"/>
      <c r="BG213" s="203"/>
      <c r="BH213" s="203"/>
      <c r="BI213" s="203"/>
      <c r="BJ213" s="203"/>
      <c r="BK213" s="203"/>
      <c r="BL213" s="203"/>
      <c r="BM213" s="203"/>
      <c r="BN213" s="203"/>
      <c r="BO213" s="203"/>
      <c r="BP213" s="203"/>
      <c r="BQ213" s="203"/>
      <c r="BR213" s="203"/>
      <c r="BS213" s="203"/>
      <c r="BT213" s="203"/>
      <c r="BU213" s="203"/>
      <c r="BV213" s="203"/>
      <c r="BW213" s="203"/>
      <c r="BX213" s="203"/>
      <c r="BY213" s="203"/>
      <c r="BZ213" s="203"/>
      <c r="CA213" s="203"/>
      <c r="CB213" s="203"/>
      <c r="CC213" s="203"/>
      <c r="CD213" s="203"/>
      <c r="CE213" s="203"/>
      <c r="CF213" s="203"/>
      <c r="CG213" s="203"/>
      <c r="CH213" s="203"/>
      <c r="CI213" s="203"/>
      <c r="CJ213" s="203"/>
      <c r="CK213" s="203"/>
      <c r="CL213" s="203"/>
      <c r="CM213" s="203"/>
      <c r="CN213" s="203"/>
      <c r="CO213" s="203"/>
      <c r="CP213" s="203"/>
      <c r="CQ213" s="203"/>
      <c r="CR213" s="203"/>
      <c r="CS213" s="203"/>
      <c r="CT213" s="203"/>
      <c r="CU213" s="203"/>
      <c r="CV213" s="203"/>
      <c r="CW213" s="203"/>
      <c r="CX213" s="203"/>
      <c r="CY213" s="203"/>
      <c r="CZ213" s="203"/>
      <c r="DA213" s="203"/>
      <c r="DB213" s="203"/>
      <c r="DC213" s="203"/>
      <c r="DD213" s="203"/>
      <c r="DE213" s="203"/>
      <c r="DF213" s="203"/>
      <c r="DG213" s="203"/>
      <c r="DH213" s="203"/>
      <c r="DI213" s="203"/>
      <c r="DJ213" s="203"/>
      <c r="DK213" s="203"/>
      <c r="DL213" s="203"/>
      <c r="DM213" s="203"/>
      <c r="DN213" s="203"/>
      <c r="DO213" s="203"/>
      <c r="DP213" s="203"/>
      <c r="DQ213" s="203"/>
      <c r="DR213" s="203"/>
      <c r="DS213" s="203"/>
      <c r="DT213" s="203"/>
      <c r="DU213" s="203"/>
      <c r="DV213" s="203"/>
      <c r="DW213" s="203"/>
      <c r="DX213" s="203"/>
      <c r="DY213" s="203"/>
      <c r="DZ213" s="203"/>
      <c r="EA213" s="203"/>
      <c r="EB213" s="203"/>
      <c r="EC213" s="203"/>
      <c r="ED213" s="203"/>
      <c r="EE213" s="203"/>
      <c r="EF213" s="203"/>
      <c r="EG213" s="203"/>
      <c r="EH213" s="203"/>
      <c r="EI213" s="203"/>
      <c r="EJ213" s="203"/>
      <c r="EK213" s="203"/>
      <c r="EL213" s="203"/>
      <c r="EM213" s="203"/>
      <c r="EN213" s="203"/>
      <c r="EO213" s="203"/>
      <c r="EP213" s="203"/>
      <c r="EQ213" s="203"/>
      <c r="ER213" s="203"/>
      <c r="ES213" s="203"/>
      <c r="ET213" s="203"/>
      <c r="EU213" s="203"/>
      <c r="EV213" s="203"/>
      <c r="EW213" s="203"/>
      <c r="EX213" s="203"/>
      <c r="EY213" s="203"/>
      <c r="EZ213" s="203"/>
      <c r="FA213" s="203"/>
      <c r="FB213" s="203"/>
      <c r="FC213" s="203"/>
      <c r="FD213" s="203"/>
      <c r="FE213" s="203"/>
      <c r="FF213" s="203"/>
      <c r="FG213" s="203"/>
      <c r="FH213" s="203"/>
      <c r="FI213" s="203"/>
      <c r="FJ213" s="203"/>
      <c r="FK213" s="203"/>
      <c r="FL213" s="203"/>
      <c r="FM213" s="203"/>
      <c r="FN213" s="203"/>
      <c r="FO213" s="203"/>
      <c r="FP213" s="203"/>
      <c r="FQ213" s="203"/>
      <c r="FR213" s="203"/>
      <c r="FS213" s="203"/>
      <c r="FT213" s="203"/>
      <c r="FU213" s="203"/>
      <c r="FV213" s="203"/>
      <c r="FW213" s="203"/>
      <c r="FX213" s="203"/>
      <c r="FY213" s="203"/>
      <c r="FZ213" s="203"/>
      <c r="GA213" s="203"/>
      <c r="GB213" s="203"/>
      <c r="GC213" s="203"/>
      <c r="GD213" s="203"/>
      <c r="GE213" s="203"/>
      <c r="GF213" s="203"/>
      <c r="GG213" s="203"/>
      <c r="GH213" s="203"/>
      <c r="GI213" s="203"/>
      <c r="GJ213" s="203"/>
      <c r="GK213" s="203"/>
      <c r="GL213" s="203"/>
      <c r="GM213" s="203"/>
      <c r="GN213" s="203"/>
      <c r="GO213" s="203"/>
      <c r="GP213" s="203"/>
      <c r="GQ213" s="203"/>
      <c r="GR213" s="203"/>
      <c r="GS213" s="203"/>
      <c r="GT213" s="203"/>
      <c r="GU213" s="203"/>
      <c r="GV213" s="203"/>
      <c r="GW213" s="203"/>
      <c r="GX213" s="203"/>
      <c r="GY213" s="203"/>
      <c r="GZ213" s="203"/>
      <c r="HA213" s="203"/>
      <c r="HB213" s="203"/>
      <c r="HC213" s="203"/>
      <c r="HD213" s="203"/>
      <c r="HE213" s="203"/>
      <c r="HF213" s="203"/>
      <c r="HG213" s="203"/>
      <c r="HH213" s="203"/>
      <c r="HI213" s="203"/>
      <c r="HJ213" s="203"/>
      <c r="HK213" s="203"/>
      <c r="HL213" s="203"/>
      <c r="HM213" s="203"/>
      <c r="HN213" s="203"/>
      <c r="HO213" s="203"/>
      <c r="HP213" s="203"/>
      <c r="HQ213" s="203"/>
      <c r="HR213" s="203"/>
      <c r="HS213" s="203"/>
      <c r="HT213" s="203"/>
      <c r="HU213" s="203"/>
      <c r="HV213" s="203"/>
      <c r="HW213" s="203"/>
      <c r="HX213" s="203"/>
    </row>
    <row r="214" spans="2:233" s="315" customFormat="1" x14ac:dyDescent="0.2">
      <c r="B214" s="303"/>
      <c r="C214" s="228" t="s">
        <v>228</v>
      </c>
      <c r="D214" s="78" t="s">
        <v>34</v>
      </c>
      <c r="E214" s="82">
        <v>2.4900000000000002</v>
      </c>
      <c r="F214" s="80"/>
      <c r="G214" s="80"/>
      <c r="H214" s="109" t="s">
        <v>325</v>
      </c>
      <c r="I214" s="189" t="s">
        <v>6</v>
      </c>
      <c r="J214" s="307">
        <v>5.8</v>
      </c>
      <c r="K214" s="167">
        <f>J214*E208</f>
        <v>25.404</v>
      </c>
      <c r="L214" s="308"/>
      <c r="M214" s="309">
        <f>K214*L214</f>
        <v>0</v>
      </c>
      <c r="N214" s="68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3"/>
      <c r="AD214" s="203"/>
      <c r="AE214" s="203"/>
      <c r="AF214" s="203"/>
      <c r="AG214" s="203"/>
      <c r="AH214" s="203"/>
      <c r="AI214" s="203"/>
      <c r="AJ214" s="203"/>
      <c r="AK214" s="203"/>
      <c r="AL214" s="203"/>
      <c r="AM214" s="203"/>
      <c r="AN214" s="203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3"/>
      <c r="BC214" s="203"/>
      <c r="BD214" s="203"/>
      <c r="BE214" s="203"/>
      <c r="BF214" s="203"/>
      <c r="BG214" s="203"/>
      <c r="BH214" s="203"/>
      <c r="BI214" s="203"/>
      <c r="BJ214" s="203"/>
      <c r="BK214" s="203"/>
      <c r="BL214" s="203"/>
      <c r="BM214" s="203"/>
      <c r="BN214" s="203"/>
      <c r="BO214" s="203"/>
      <c r="BP214" s="203"/>
      <c r="BQ214" s="203"/>
      <c r="BR214" s="203"/>
      <c r="BS214" s="203"/>
      <c r="BT214" s="203"/>
      <c r="BU214" s="203"/>
      <c r="BV214" s="203"/>
      <c r="BW214" s="203"/>
      <c r="BX214" s="203"/>
      <c r="BY214" s="203"/>
      <c r="BZ214" s="203"/>
      <c r="CA214" s="203"/>
      <c r="CB214" s="203"/>
      <c r="CC214" s="203"/>
      <c r="CD214" s="203"/>
      <c r="CE214" s="203"/>
      <c r="CF214" s="203"/>
      <c r="CG214" s="203"/>
      <c r="CH214" s="203"/>
      <c r="CI214" s="203"/>
      <c r="CJ214" s="203"/>
      <c r="CK214" s="203"/>
      <c r="CL214" s="203"/>
      <c r="CM214" s="203"/>
      <c r="CN214" s="203"/>
      <c r="CO214" s="203"/>
      <c r="CP214" s="203"/>
      <c r="CQ214" s="203"/>
      <c r="CR214" s="203"/>
      <c r="CS214" s="203"/>
      <c r="CT214" s="203"/>
      <c r="CU214" s="203"/>
      <c r="CV214" s="203"/>
      <c r="CW214" s="203"/>
      <c r="CX214" s="203"/>
      <c r="CY214" s="203"/>
      <c r="CZ214" s="203"/>
      <c r="DA214" s="203"/>
      <c r="DB214" s="203"/>
      <c r="DC214" s="203"/>
      <c r="DD214" s="203"/>
      <c r="DE214" s="203"/>
      <c r="DF214" s="203"/>
      <c r="DG214" s="203"/>
      <c r="DH214" s="203"/>
      <c r="DI214" s="203"/>
      <c r="DJ214" s="203"/>
      <c r="DK214" s="203"/>
      <c r="DL214" s="203"/>
      <c r="DM214" s="203"/>
      <c r="DN214" s="203"/>
      <c r="DO214" s="203"/>
      <c r="DP214" s="203"/>
      <c r="DQ214" s="203"/>
      <c r="DR214" s="203"/>
      <c r="DS214" s="203"/>
      <c r="DT214" s="203"/>
      <c r="DU214" s="203"/>
      <c r="DV214" s="203"/>
      <c r="DW214" s="203"/>
      <c r="DX214" s="203"/>
      <c r="DY214" s="203"/>
      <c r="DZ214" s="203"/>
      <c r="EA214" s="203"/>
      <c r="EB214" s="203"/>
      <c r="EC214" s="203"/>
      <c r="ED214" s="203"/>
      <c r="EE214" s="203"/>
      <c r="EF214" s="203"/>
      <c r="EG214" s="203"/>
      <c r="EH214" s="203"/>
      <c r="EI214" s="203"/>
      <c r="EJ214" s="203"/>
      <c r="EK214" s="203"/>
      <c r="EL214" s="203"/>
      <c r="EM214" s="203"/>
      <c r="EN214" s="203"/>
      <c r="EO214" s="203"/>
      <c r="EP214" s="203"/>
      <c r="EQ214" s="203"/>
      <c r="ER214" s="203"/>
      <c r="ES214" s="203"/>
      <c r="ET214" s="203"/>
      <c r="EU214" s="203"/>
      <c r="EV214" s="203"/>
      <c r="EW214" s="203"/>
      <c r="EX214" s="203"/>
      <c r="EY214" s="203"/>
      <c r="EZ214" s="203"/>
      <c r="FA214" s="203"/>
      <c r="FB214" s="203"/>
      <c r="FC214" s="203"/>
      <c r="FD214" s="203"/>
      <c r="FE214" s="203"/>
      <c r="FF214" s="203"/>
      <c r="FG214" s="203"/>
      <c r="FH214" s="203"/>
      <c r="FI214" s="203"/>
      <c r="FJ214" s="203"/>
      <c r="FK214" s="203"/>
      <c r="FL214" s="203"/>
      <c r="FM214" s="203"/>
      <c r="FN214" s="203"/>
      <c r="FO214" s="203"/>
      <c r="FP214" s="203"/>
      <c r="FQ214" s="203"/>
      <c r="FR214" s="203"/>
      <c r="FS214" s="203"/>
      <c r="FT214" s="203"/>
      <c r="FU214" s="203"/>
      <c r="FV214" s="203"/>
      <c r="FW214" s="203"/>
      <c r="FX214" s="203"/>
      <c r="FY214" s="203"/>
      <c r="FZ214" s="203"/>
      <c r="GA214" s="203"/>
      <c r="GB214" s="203"/>
      <c r="GC214" s="203"/>
      <c r="GD214" s="203"/>
      <c r="GE214" s="203"/>
      <c r="GF214" s="203"/>
      <c r="GG214" s="203"/>
      <c r="GH214" s="203"/>
      <c r="GI214" s="203"/>
      <c r="GJ214" s="203"/>
      <c r="GK214" s="203"/>
      <c r="GL214" s="203"/>
      <c r="GM214" s="203"/>
      <c r="GN214" s="203"/>
      <c r="GO214" s="203"/>
      <c r="GP214" s="203"/>
      <c r="GQ214" s="203"/>
      <c r="GR214" s="203"/>
      <c r="GS214" s="203"/>
      <c r="GT214" s="203"/>
      <c r="GU214" s="203"/>
      <c r="GV214" s="203"/>
      <c r="GW214" s="203"/>
      <c r="GX214" s="203"/>
      <c r="GY214" s="203"/>
      <c r="GZ214" s="203"/>
      <c r="HA214" s="203"/>
      <c r="HB214" s="203"/>
      <c r="HC214" s="203"/>
      <c r="HD214" s="203"/>
      <c r="HE214" s="203"/>
      <c r="HF214" s="203"/>
      <c r="HG214" s="203"/>
      <c r="HH214" s="203"/>
      <c r="HI214" s="203"/>
      <c r="HJ214" s="203"/>
      <c r="HK214" s="203"/>
      <c r="HL214" s="203"/>
      <c r="HM214" s="203"/>
      <c r="HN214" s="203"/>
      <c r="HO214" s="203"/>
      <c r="HP214" s="203"/>
      <c r="HQ214" s="203"/>
      <c r="HR214" s="203"/>
      <c r="HS214" s="203"/>
      <c r="HT214" s="203"/>
      <c r="HU214" s="203"/>
      <c r="HV214" s="203"/>
      <c r="HW214" s="203"/>
      <c r="HX214" s="203"/>
    </row>
    <row r="215" spans="2:233" s="315" customFormat="1" x14ac:dyDescent="0.2">
      <c r="B215" s="303"/>
      <c r="C215" s="228"/>
      <c r="D215" s="78"/>
      <c r="E215" s="82"/>
      <c r="F215" s="80"/>
      <c r="G215" s="80"/>
      <c r="H215" s="109" t="s">
        <v>219</v>
      </c>
      <c r="I215" s="189" t="s">
        <v>45</v>
      </c>
      <c r="J215" s="67">
        <v>0.28000000000000003</v>
      </c>
      <c r="K215" s="252">
        <f>J215*E208</f>
        <v>1.2264000000000002</v>
      </c>
      <c r="L215" s="262"/>
      <c r="M215" s="68">
        <f>K215*L215</f>
        <v>0</v>
      </c>
      <c r="N215" s="68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3"/>
      <c r="AK215" s="203"/>
      <c r="AL215" s="203"/>
      <c r="AM215" s="203"/>
      <c r="AN215" s="203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3"/>
      <c r="BC215" s="203"/>
      <c r="BD215" s="203"/>
      <c r="BE215" s="203"/>
      <c r="BF215" s="203"/>
      <c r="BG215" s="203"/>
      <c r="BH215" s="203"/>
      <c r="BI215" s="203"/>
      <c r="BJ215" s="203"/>
      <c r="BK215" s="203"/>
      <c r="BL215" s="203"/>
      <c r="BM215" s="203"/>
      <c r="BN215" s="203"/>
      <c r="BO215" s="203"/>
      <c r="BP215" s="203"/>
      <c r="BQ215" s="203"/>
      <c r="BR215" s="203"/>
      <c r="BS215" s="203"/>
      <c r="BT215" s="203"/>
      <c r="BU215" s="203"/>
      <c r="BV215" s="203"/>
      <c r="BW215" s="203"/>
      <c r="BX215" s="203"/>
      <c r="BY215" s="203"/>
      <c r="BZ215" s="203"/>
      <c r="CA215" s="203"/>
      <c r="CB215" s="203"/>
      <c r="CC215" s="203"/>
      <c r="CD215" s="203"/>
      <c r="CE215" s="203"/>
      <c r="CF215" s="203"/>
      <c r="CG215" s="203"/>
      <c r="CH215" s="203"/>
      <c r="CI215" s="203"/>
      <c r="CJ215" s="203"/>
      <c r="CK215" s="203"/>
      <c r="CL215" s="203"/>
      <c r="CM215" s="203"/>
      <c r="CN215" s="203"/>
      <c r="CO215" s="203"/>
      <c r="CP215" s="203"/>
      <c r="CQ215" s="203"/>
      <c r="CR215" s="203"/>
      <c r="CS215" s="203"/>
      <c r="CT215" s="203"/>
      <c r="CU215" s="203"/>
      <c r="CV215" s="203"/>
      <c r="CW215" s="203"/>
      <c r="CX215" s="203"/>
      <c r="CY215" s="203"/>
      <c r="CZ215" s="203"/>
      <c r="DA215" s="203"/>
      <c r="DB215" s="203"/>
      <c r="DC215" s="203"/>
      <c r="DD215" s="203"/>
      <c r="DE215" s="203"/>
      <c r="DF215" s="203"/>
      <c r="DG215" s="203"/>
      <c r="DH215" s="203"/>
      <c r="DI215" s="203"/>
      <c r="DJ215" s="203"/>
      <c r="DK215" s="203"/>
      <c r="DL215" s="203"/>
      <c r="DM215" s="203"/>
      <c r="DN215" s="203"/>
      <c r="DO215" s="203"/>
      <c r="DP215" s="203"/>
      <c r="DQ215" s="203"/>
      <c r="DR215" s="203"/>
      <c r="DS215" s="203"/>
      <c r="DT215" s="203"/>
      <c r="DU215" s="203"/>
      <c r="DV215" s="203"/>
      <c r="DW215" s="203"/>
      <c r="DX215" s="203"/>
      <c r="DY215" s="203"/>
      <c r="DZ215" s="203"/>
      <c r="EA215" s="203"/>
      <c r="EB215" s="203"/>
      <c r="EC215" s="203"/>
      <c r="ED215" s="203"/>
      <c r="EE215" s="203"/>
      <c r="EF215" s="203"/>
      <c r="EG215" s="203"/>
      <c r="EH215" s="203"/>
      <c r="EI215" s="203"/>
      <c r="EJ215" s="203"/>
      <c r="EK215" s="203"/>
      <c r="EL215" s="203"/>
      <c r="EM215" s="203"/>
      <c r="EN215" s="203"/>
      <c r="EO215" s="203"/>
      <c r="EP215" s="203"/>
      <c r="EQ215" s="203"/>
      <c r="ER215" s="203"/>
      <c r="ES215" s="203"/>
      <c r="ET215" s="203"/>
      <c r="EU215" s="203"/>
      <c r="EV215" s="203"/>
      <c r="EW215" s="203"/>
      <c r="EX215" s="203"/>
      <c r="EY215" s="203"/>
      <c r="EZ215" s="203"/>
      <c r="FA215" s="203"/>
      <c r="FB215" s="203"/>
      <c r="FC215" s="203"/>
      <c r="FD215" s="203"/>
      <c r="FE215" s="203"/>
      <c r="FF215" s="203"/>
      <c r="FG215" s="203"/>
      <c r="FH215" s="203"/>
      <c r="FI215" s="203"/>
      <c r="FJ215" s="203"/>
      <c r="FK215" s="203"/>
      <c r="FL215" s="203"/>
      <c r="FM215" s="203"/>
      <c r="FN215" s="203"/>
      <c r="FO215" s="203"/>
      <c r="FP215" s="203"/>
      <c r="FQ215" s="203"/>
      <c r="FR215" s="203"/>
      <c r="FS215" s="203"/>
      <c r="FT215" s="203"/>
      <c r="FU215" s="203"/>
      <c r="FV215" s="203"/>
      <c r="FW215" s="203"/>
      <c r="FX215" s="203"/>
      <c r="FY215" s="203"/>
      <c r="FZ215" s="203"/>
      <c r="GA215" s="203"/>
      <c r="GB215" s="203"/>
      <c r="GC215" s="203"/>
      <c r="GD215" s="203"/>
      <c r="GE215" s="203"/>
      <c r="GF215" s="203"/>
      <c r="GG215" s="203"/>
      <c r="GH215" s="203"/>
      <c r="GI215" s="203"/>
      <c r="GJ215" s="203"/>
      <c r="GK215" s="203"/>
      <c r="GL215" s="203"/>
      <c r="GM215" s="203"/>
      <c r="GN215" s="203"/>
      <c r="GO215" s="203"/>
      <c r="GP215" s="203"/>
      <c r="GQ215" s="203"/>
      <c r="GR215" s="203"/>
      <c r="GS215" s="203"/>
      <c r="GT215" s="203"/>
      <c r="GU215" s="203"/>
      <c r="GV215" s="203"/>
      <c r="GW215" s="203"/>
      <c r="GX215" s="203"/>
      <c r="GY215" s="203"/>
      <c r="GZ215" s="203"/>
      <c r="HA215" s="203"/>
      <c r="HB215" s="203"/>
      <c r="HC215" s="203"/>
      <c r="HD215" s="203"/>
      <c r="HE215" s="203"/>
      <c r="HF215" s="203"/>
      <c r="HG215" s="203"/>
      <c r="HH215" s="203"/>
      <c r="HI215" s="203"/>
      <c r="HJ215" s="203"/>
      <c r="HK215" s="203"/>
      <c r="HL215" s="203"/>
      <c r="HM215" s="203"/>
      <c r="HN215" s="203"/>
      <c r="HO215" s="203"/>
      <c r="HP215" s="203"/>
      <c r="HQ215" s="203"/>
      <c r="HR215" s="203"/>
      <c r="HS215" s="203"/>
      <c r="HT215" s="203"/>
      <c r="HU215" s="203"/>
      <c r="HV215" s="203"/>
      <c r="HW215" s="203"/>
      <c r="HX215" s="203"/>
    </row>
    <row r="216" spans="2:233" s="315" customFormat="1" x14ac:dyDescent="0.2">
      <c r="B216" s="303"/>
      <c r="C216" s="228"/>
      <c r="D216" s="78"/>
      <c r="E216" s="82"/>
      <c r="F216" s="80"/>
      <c r="G216" s="80"/>
      <c r="H216" s="109" t="s">
        <v>123</v>
      </c>
      <c r="I216" s="189" t="s">
        <v>6</v>
      </c>
      <c r="J216" s="67">
        <v>1.07</v>
      </c>
      <c r="K216" s="187">
        <f>E208*J216</f>
        <v>4.6866000000000003</v>
      </c>
      <c r="L216" s="262"/>
      <c r="M216" s="68">
        <f>K216*L216</f>
        <v>0</v>
      </c>
      <c r="N216" s="68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  <c r="AE216" s="203"/>
      <c r="AF216" s="203"/>
      <c r="AG216" s="203"/>
      <c r="AH216" s="203"/>
      <c r="AI216" s="203"/>
      <c r="AJ216" s="203"/>
      <c r="AK216" s="203"/>
      <c r="AL216" s="203"/>
      <c r="AM216" s="203"/>
      <c r="AN216" s="203"/>
      <c r="AO216" s="203"/>
      <c r="AP216" s="203"/>
      <c r="AQ216" s="203"/>
      <c r="AR216" s="203"/>
      <c r="AS216" s="203"/>
      <c r="AT216" s="203"/>
      <c r="AU216" s="203"/>
      <c r="AV216" s="203"/>
      <c r="AW216" s="203"/>
      <c r="AX216" s="203"/>
      <c r="AY216" s="203"/>
      <c r="AZ216" s="203"/>
      <c r="BA216" s="203"/>
      <c r="BB216" s="203"/>
      <c r="BC216" s="203"/>
      <c r="BD216" s="203"/>
      <c r="BE216" s="203"/>
      <c r="BF216" s="203"/>
      <c r="BG216" s="203"/>
      <c r="BH216" s="203"/>
      <c r="BI216" s="203"/>
      <c r="BJ216" s="203"/>
      <c r="BK216" s="203"/>
      <c r="BL216" s="203"/>
      <c r="BM216" s="203"/>
      <c r="BN216" s="203"/>
      <c r="BO216" s="203"/>
      <c r="BP216" s="203"/>
      <c r="BQ216" s="203"/>
      <c r="BR216" s="203"/>
      <c r="BS216" s="203"/>
      <c r="BT216" s="203"/>
      <c r="BU216" s="203"/>
      <c r="BV216" s="203"/>
      <c r="BW216" s="203"/>
      <c r="BX216" s="203"/>
      <c r="BY216" s="203"/>
      <c r="BZ216" s="203"/>
      <c r="CA216" s="203"/>
      <c r="CB216" s="203"/>
      <c r="CC216" s="203"/>
      <c r="CD216" s="203"/>
      <c r="CE216" s="203"/>
      <c r="CF216" s="203"/>
      <c r="CG216" s="203"/>
      <c r="CH216" s="203"/>
      <c r="CI216" s="203"/>
      <c r="CJ216" s="203"/>
      <c r="CK216" s="203"/>
      <c r="CL216" s="203"/>
      <c r="CM216" s="203"/>
      <c r="CN216" s="203"/>
      <c r="CO216" s="203"/>
      <c r="CP216" s="203"/>
      <c r="CQ216" s="203"/>
      <c r="CR216" s="203"/>
      <c r="CS216" s="203"/>
      <c r="CT216" s="203"/>
      <c r="CU216" s="203"/>
      <c r="CV216" s="203"/>
      <c r="CW216" s="203"/>
      <c r="CX216" s="203"/>
      <c r="CY216" s="203"/>
      <c r="CZ216" s="203"/>
      <c r="DA216" s="203"/>
      <c r="DB216" s="203"/>
      <c r="DC216" s="203"/>
      <c r="DD216" s="203"/>
      <c r="DE216" s="203"/>
      <c r="DF216" s="203"/>
      <c r="DG216" s="203"/>
      <c r="DH216" s="203"/>
      <c r="DI216" s="203"/>
      <c r="DJ216" s="203"/>
      <c r="DK216" s="203"/>
      <c r="DL216" s="203"/>
      <c r="DM216" s="203"/>
      <c r="DN216" s="203"/>
      <c r="DO216" s="203"/>
      <c r="DP216" s="203"/>
      <c r="DQ216" s="203"/>
      <c r="DR216" s="203"/>
      <c r="DS216" s="203"/>
      <c r="DT216" s="203"/>
      <c r="DU216" s="203"/>
      <c r="DV216" s="203"/>
      <c r="DW216" s="203"/>
      <c r="DX216" s="203"/>
      <c r="DY216" s="203"/>
      <c r="DZ216" s="203"/>
      <c r="EA216" s="203"/>
      <c r="EB216" s="203"/>
      <c r="EC216" s="203"/>
      <c r="ED216" s="203"/>
      <c r="EE216" s="203"/>
      <c r="EF216" s="203"/>
      <c r="EG216" s="203"/>
      <c r="EH216" s="203"/>
      <c r="EI216" s="203"/>
      <c r="EJ216" s="203"/>
      <c r="EK216" s="203"/>
      <c r="EL216" s="203"/>
      <c r="EM216" s="203"/>
      <c r="EN216" s="203"/>
      <c r="EO216" s="203"/>
      <c r="EP216" s="203"/>
      <c r="EQ216" s="203"/>
      <c r="ER216" s="203"/>
      <c r="ES216" s="203"/>
      <c r="ET216" s="203"/>
      <c r="EU216" s="203"/>
      <c r="EV216" s="203"/>
      <c r="EW216" s="203"/>
      <c r="EX216" s="203"/>
      <c r="EY216" s="203"/>
      <c r="EZ216" s="203"/>
      <c r="FA216" s="203"/>
      <c r="FB216" s="203"/>
      <c r="FC216" s="203"/>
      <c r="FD216" s="203"/>
      <c r="FE216" s="203"/>
      <c r="FF216" s="203"/>
      <c r="FG216" s="203"/>
      <c r="FH216" s="203"/>
      <c r="FI216" s="203"/>
      <c r="FJ216" s="203"/>
      <c r="FK216" s="203"/>
      <c r="FL216" s="203"/>
      <c r="FM216" s="203"/>
      <c r="FN216" s="203"/>
      <c r="FO216" s="203"/>
      <c r="FP216" s="203"/>
      <c r="FQ216" s="203"/>
      <c r="FR216" s="203"/>
      <c r="FS216" s="203"/>
      <c r="FT216" s="203"/>
      <c r="FU216" s="203"/>
      <c r="FV216" s="203"/>
      <c r="FW216" s="203"/>
      <c r="FX216" s="203"/>
      <c r="FY216" s="203"/>
      <c r="FZ216" s="203"/>
      <c r="GA216" s="203"/>
      <c r="GB216" s="203"/>
      <c r="GC216" s="203"/>
      <c r="GD216" s="203"/>
      <c r="GE216" s="203"/>
      <c r="GF216" s="203"/>
      <c r="GG216" s="203"/>
      <c r="GH216" s="203"/>
      <c r="GI216" s="203"/>
      <c r="GJ216" s="203"/>
      <c r="GK216" s="203"/>
      <c r="GL216" s="203"/>
      <c r="GM216" s="203"/>
      <c r="GN216" s="203"/>
      <c r="GO216" s="203"/>
      <c r="GP216" s="203"/>
      <c r="GQ216" s="203"/>
      <c r="GR216" s="203"/>
      <c r="GS216" s="203"/>
      <c r="GT216" s="203"/>
      <c r="GU216" s="203"/>
      <c r="GV216" s="203"/>
      <c r="GW216" s="203"/>
      <c r="GX216" s="203"/>
      <c r="GY216" s="203"/>
      <c r="GZ216" s="203"/>
      <c r="HA216" s="203"/>
      <c r="HB216" s="203"/>
      <c r="HC216" s="203"/>
      <c r="HD216" s="203"/>
      <c r="HE216" s="203"/>
      <c r="HF216" s="203"/>
      <c r="HG216" s="203"/>
      <c r="HH216" s="203"/>
      <c r="HI216" s="203"/>
      <c r="HJ216" s="203"/>
      <c r="HK216" s="203"/>
      <c r="HL216" s="203"/>
      <c r="HM216" s="203"/>
      <c r="HN216" s="203"/>
      <c r="HO216" s="203"/>
      <c r="HP216" s="203"/>
      <c r="HQ216" s="203"/>
      <c r="HR216" s="203"/>
      <c r="HS216" s="203"/>
      <c r="HT216" s="203"/>
      <c r="HU216" s="203"/>
      <c r="HV216" s="203"/>
      <c r="HW216" s="203"/>
      <c r="HX216" s="203"/>
    </row>
    <row r="217" spans="2:233" s="315" customFormat="1" x14ac:dyDescent="0.2">
      <c r="B217" s="303"/>
      <c r="C217" s="228"/>
      <c r="D217" s="78"/>
      <c r="E217" s="82"/>
      <c r="F217" s="80"/>
      <c r="G217" s="80"/>
      <c r="H217" s="109" t="s">
        <v>220</v>
      </c>
      <c r="I217" s="189" t="s">
        <v>55</v>
      </c>
      <c r="J217" s="67">
        <v>3.07</v>
      </c>
      <c r="K217" s="252">
        <f>J217*E208</f>
        <v>13.446599999999998</v>
      </c>
      <c r="L217" s="262"/>
      <c r="M217" s="68">
        <f>K217*L217</f>
        <v>0</v>
      </c>
      <c r="N217" s="68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/>
      <c r="AF217" s="203"/>
      <c r="AG217" s="203"/>
      <c r="AH217" s="203"/>
      <c r="AI217" s="203"/>
      <c r="AJ217" s="203"/>
      <c r="AK217" s="203"/>
      <c r="AL217" s="203"/>
      <c r="AM217" s="203"/>
      <c r="AN217" s="203"/>
      <c r="AO217" s="203"/>
      <c r="AP217" s="203"/>
      <c r="AQ217" s="203"/>
      <c r="AR217" s="203"/>
      <c r="AS217" s="203"/>
      <c r="AT217" s="203"/>
      <c r="AU217" s="203"/>
      <c r="AV217" s="203"/>
      <c r="AW217" s="203"/>
      <c r="AX217" s="203"/>
      <c r="AY217" s="203"/>
      <c r="AZ217" s="203"/>
      <c r="BA217" s="203"/>
      <c r="BB217" s="203"/>
      <c r="BC217" s="203"/>
      <c r="BD217" s="203"/>
      <c r="BE217" s="203"/>
      <c r="BF217" s="203"/>
      <c r="BG217" s="203"/>
      <c r="BH217" s="203"/>
      <c r="BI217" s="203"/>
      <c r="BJ217" s="203"/>
      <c r="BK217" s="203"/>
      <c r="BL217" s="203"/>
      <c r="BM217" s="203"/>
      <c r="BN217" s="203"/>
      <c r="BO217" s="203"/>
      <c r="BP217" s="203"/>
      <c r="BQ217" s="203"/>
      <c r="BR217" s="203"/>
      <c r="BS217" s="203"/>
      <c r="BT217" s="203"/>
      <c r="BU217" s="203"/>
      <c r="BV217" s="203"/>
      <c r="BW217" s="203"/>
      <c r="BX217" s="203"/>
      <c r="BY217" s="203"/>
      <c r="BZ217" s="203"/>
      <c r="CA217" s="203"/>
      <c r="CB217" s="203"/>
      <c r="CC217" s="203"/>
      <c r="CD217" s="203"/>
      <c r="CE217" s="203"/>
      <c r="CF217" s="203"/>
      <c r="CG217" s="203"/>
      <c r="CH217" s="203"/>
      <c r="CI217" s="203"/>
      <c r="CJ217" s="203"/>
      <c r="CK217" s="203"/>
      <c r="CL217" s="203"/>
      <c r="CM217" s="203"/>
      <c r="CN217" s="203"/>
      <c r="CO217" s="203"/>
      <c r="CP217" s="203"/>
      <c r="CQ217" s="203"/>
      <c r="CR217" s="203"/>
      <c r="CS217" s="203"/>
      <c r="CT217" s="203"/>
      <c r="CU217" s="203"/>
      <c r="CV217" s="203"/>
      <c r="CW217" s="203"/>
      <c r="CX217" s="203"/>
      <c r="CY217" s="203"/>
      <c r="CZ217" s="203"/>
      <c r="DA217" s="203"/>
      <c r="DB217" s="203"/>
      <c r="DC217" s="203"/>
      <c r="DD217" s="203"/>
      <c r="DE217" s="203"/>
      <c r="DF217" s="203"/>
      <c r="DG217" s="203"/>
      <c r="DH217" s="203"/>
      <c r="DI217" s="203"/>
      <c r="DJ217" s="203"/>
      <c r="DK217" s="203"/>
      <c r="DL217" s="203"/>
      <c r="DM217" s="203"/>
      <c r="DN217" s="203"/>
      <c r="DO217" s="203"/>
      <c r="DP217" s="203"/>
      <c r="DQ217" s="203"/>
      <c r="DR217" s="203"/>
      <c r="DS217" s="203"/>
      <c r="DT217" s="203"/>
      <c r="DU217" s="203"/>
      <c r="DV217" s="203"/>
      <c r="DW217" s="203"/>
      <c r="DX217" s="203"/>
      <c r="DY217" s="203"/>
      <c r="DZ217" s="203"/>
      <c r="EA217" s="203"/>
      <c r="EB217" s="203"/>
      <c r="EC217" s="203"/>
      <c r="ED217" s="203"/>
      <c r="EE217" s="203"/>
      <c r="EF217" s="203"/>
      <c r="EG217" s="203"/>
      <c r="EH217" s="203"/>
      <c r="EI217" s="203"/>
      <c r="EJ217" s="203"/>
      <c r="EK217" s="203"/>
      <c r="EL217" s="203"/>
      <c r="EM217" s="203"/>
      <c r="EN217" s="203"/>
      <c r="EO217" s="203"/>
      <c r="EP217" s="203"/>
      <c r="EQ217" s="203"/>
      <c r="ER217" s="203"/>
      <c r="ES217" s="203"/>
      <c r="ET217" s="203"/>
      <c r="EU217" s="203"/>
      <c r="EV217" s="203"/>
      <c r="EW217" s="203"/>
      <c r="EX217" s="203"/>
      <c r="EY217" s="203"/>
      <c r="EZ217" s="203"/>
      <c r="FA217" s="203"/>
      <c r="FB217" s="203"/>
      <c r="FC217" s="203"/>
      <c r="FD217" s="203"/>
      <c r="FE217" s="203"/>
      <c r="FF217" s="203"/>
      <c r="FG217" s="203"/>
      <c r="FH217" s="203"/>
      <c r="FI217" s="203"/>
      <c r="FJ217" s="203"/>
      <c r="FK217" s="203"/>
      <c r="FL217" s="203"/>
      <c r="FM217" s="203"/>
      <c r="FN217" s="203"/>
      <c r="FO217" s="203"/>
      <c r="FP217" s="203"/>
      <c r="FQ217" s="203"/>
      <c r="FR217" s="203"/>
      <c r="FS217" s="203"/>
      <c r="FT217" s="203"/>
      <c r="FU217" s="203"/>
      <c r="FV217" s="203"/>
      <c r="FW217" s="203"/>
      <c r="FX217" s="203"/>
      <c r="FY217" s="203"/>
      <c r="FZ217" s="203"/>
      <c r="GA217" s="203"/>
      <c r="GB217" s="203"/>
      <c r="GC217" s="203"/>
      <c r="GD217" s="203"/>
      <c r="GE217" s="203"/>
      <c r="GF217" s="203"/>
      <c r="GG217" s="203"/>
      <c r="GH217" s="203"/>
      <c r="GI217" s="203"/>
      <c r="GJ217" s="203"/>
      <c r="GK217" s="203"/>
      <c r="GL217" s="203"/>
      <c r="GM217" s="203"/>
      <c r="GN217" s="203"/>
      <c r="GO217" s="203"/>
      <c r="GP217" s="203"/>
      <c r="GQ217" s="203"/>
      <c r="GR217" s="203"/>
      <c r="GS217" s="203"/>
      <c r="GT217" s="203"/>
      <c r="GU217" s="203"/>
      <c r="GV217" s="203"/>
      <c r="GW217" s="203"/>
      <c r="GX217" s="203"/>
      <c r="GY217" s="203"/>
      <c r="GZ217" s="203"/>
      <c r="HA217" s="203"/>
      <c r="HB217" s="203"/>
      <c r="HC217" s="203"/>
      <c r="HD217" s="203"/>
      <c r="HE217" s="203"/>
      <c r="HF217" s="203"/>
      <c r="HG217" s="203"/>
      <c r="HH217" s="203"/>
      <c r="HI217" s="203"/>
      <c r="HJ217" s="203"/>
      <c r="HK217" s="203"/>
      <c r="HL217" s="203"/>
      <c r="HM217" s="203"/>
      <c r="HN217" s="203"/>
      <c r="HO217" s="203"/>
      <c r="HP217" s="203"/>
      <c r="HQ217" s="203"/>
      <c r="HR217" s="203"/>
      <c r="HS217" s="203"/>
      <c r="HT217" s="203"/>
      <c r="HU217" s="203"/>
      <c r="HV217" s="203"/>
      <c r="HW217" s="203"/>
      <c r="HX217" s="203"/>
    </row>
    <row r="218" spans="2:233" s="315" customFormat="1" x14ac:dyDescent="0.2">
      <c r="B218" s="303"/>
      <c r="C218" s="228"/>
      <c r="D218" s="78"/>
      <c r="E218" s="82"/>
      <c r="F218" s="80"/>
      <c r="G218" s="80"/>
      <c r="H218" s="109" t="s">
        <v>221</v>
      </c>
      <c r="I218" s="189" t="s">
        <v>6</v>
      </c>
      <c r="J218" s="67">
        <v>1.6</v>
      </c>
      <c r="K218" s="187">
        <f>E208*J218</f>
        <v>7.008</v>
      </c>
      <c r="L218" s="262"/>
      <c r="M218" s="68">
        <f>K218*L218</f>
        <v>0</v>
      </c>
      <c r="N218" s="68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3"/>
      <c r="AE218" s="203"/>
      <c r="AF218" s="203"/>
      <c r="AG218" s="203"/>
      <c r="AH218" s="203"/>
      <c r="AI218" s="203"/>
      <c r="AJ218" s="203"/>
      <c r="AK218" s="203"/>
      <c r="AL218" s="203"/>
      <c r="AM218" s="203"/>
      <c r="AN218" s="203"/>
      <c r="AO218" s="203"/>
      <c r="AP218" s="203"/>
      <c r="AQ218" s="203"/>
      <c r="AR218" s="203"/>
      <c r="AS218" s="203"/>
      <c r="AT218" s="203"/>
      <c r="AU218" s="203"/>
      <c r="AV218" s="203"/>
      <c r="AW218" s="203"/>
      <c r="AX218" s="203"/>
      <c r="AY218" s="203"/>
      <c r="AZ218" s="203"/>
      <c r="BA218" s="203"/>
      <c r="BB218" s="203"/>
      <c r="BC218" s="203"/>
      <c r="BD218" s="203"/>
      <c r="BE218" s="203"/>
      <c r="BF218" s="203"/>
      <c r="BG218" s="203"/>
      <c r="BH218" s="203"/>
      <c r="BI218" s="203"/>
      <c r="BJ218" s="203"/>
      <c r="BK218" s="203"/>
      <c r="BL218" s="203"/>
      <c r="BM218" s="203"/>
      <c r="BN218" s="203"/>
      <c r="BO218" s="203"/>
      <c r="BP218" s="203"/>
      <c r="BQ218" s="203"/>
      <c r="BR218" s="203"/>
      <c r="BS218" s="203"/>
      <c r="BT218" s="203"/>
      <c r="BU218" s="203"/>
      <c r="BV218" s="203"/>
      <c r="BW218" s="203"/>
      <c r="BX218" s="203"/>
      <c r="BY218" s="203"/>
      <c r="BZ218" s="203"/>
      <c r="CA218" s="203"/>
      <c r="CB218" s="203"/>
      <c r="CC218" s="203"/>
      <c r="CD218" s="203"/>
      <c r="CE218" s="203"/>
      <c r="CF218" s="203"/>
      <c r="CG218" s="203"/>
      <c r="CH218" s="203"/>
      <c r="CI218" s="203"/>
      <c r="CJ218" s="203"/>
      <c r="CK218" s="203"/>
      <c r="CL218" s="203"/>
      <c r="CM218" s="203"/>
      <c r="CN218" s="203"/>
      <c r="CO218" s="203"/>
      <c r="CP218" s="203"/>
      <c r="CQ218" s="203"/>
      <c r="CR218" s="203"/>
      <c r="CS218" s="203"/>
      <c r="CT218" s="203"/>
      <c r="CU218" s="203"/>
      <c r="CV218" s="203"/>
      <c r="CW218" s="203"/>
      <c r="CX218" s="203"/>
      <c r="CY218" s="203"/>
      <c r="CZ218" s="203"/>
      <c r="DA218" s="203"/>
      <c r="DB218" s="203"/>
      <c r="DC218" s="203"/>
      <c r="DD218" s="203"/>
      <c r="DE218" s="203"/>
      <c r="DF218" s="203"/>
      <c r="DG218" s="203"/>
      <c r="DH218" s="203"/>
      <c r="DI218" s="203"/>
      <c r="DJ218" s="203"/>
      <c r="DK218" s="203"/>
      <c r="DL218" s="203"/>
      <c r="DM218" s="203"/>
      <c r="DN218" s="203"/>
      <c r="DO218" s="203"/>
      <c r="DP218" s="203"/>
      <c r="DQ218" s="203"/>
      <c r="DR218" s="203"/>
      <c r="DS218" s="203"/>
      <c r="DT218" s="203"/>
      <c r="DU218" s="203"/>
      <c r="DV218" s="203"/>
      <c r="DW218" s="203"/>
      <c r="DX218" s="203"/>
      <c r="DY218" s="203"/>
      <c r="DZ218" s="203"/>
      <c r="EA218" s="203"/>
      <c r="EB218" s="203"/>
      <c r="EC218" s="203"/>
      <c r="ED218" s="203"/>
      <c r="EE218" s="203"/>
      <c r="EF218" s="203"/>
      <c r="EG218" s="203"/>
      <c r="EH218" s="203"/>
      <c r="EI218" s="203"/>
      <c r="EJ218" s="203"/>
      <c r="EK218" s="203"/>
      <c r="EL218" s="203"/>
      <c r="EM218" s="203"/>
      <c r="EN218" s="203"/>
      <c r="EO218" s="203"/>
      <c r="EP218" s="203"/>
      <c r="EQ218" s="203"/>
      <c r="ER218" s="203"/>
      <c r="ES218" s="203"/>
      <c r="ET218" s="203"/>
      <c r="EU218" s="203"/>
      <c r="EV218" s="203"/>
      <c r="EW218" s="203"/>
      <c r="EX218" s="203"/>
      <c r="EY218" s="203"/>
      <c r="EZ218" s="203"/>
      <c r="FA218" s="203"/>
      <c r="FB218" s="203"/>
      <c r="FC218" s="203"/>
      <c r="FD218" s="203"/>
      <c r="FE218" s="203"/>
      <c r="FF218" s="203"/>
      <c r="FG218" s="203"/>
      <c r="FH218" s="203"/>
      <c r="FI218" s="203"/>
      <c r="FJ218" s="203"/>
      <c r="FK218" s="203"/>
      <c r="FL218" s="203"/>
      <c r="FM218" s="203"/>
      <c r="FN218" s="203"/>
      <c r="FO218" s="203"/>
      <c r="FP218" s="203"/>
      <c r="FQ218" s="203"/>
      <c r="FR218" s="203"/>
      <c r="FS218" s="203"/>
      <c r="FT218" s="203"/>
      <c r="FU218" s="203"/>
      <c r="FV218" s="203"/>
      <c r="FW218" s="203"/>
      <c r="FX218" s="203"/>
      <c r="FY218" s="203"/>
      <c r="FZ218" s="203"/>
      <c r="GA218" s="203"/>
      <c r="GB218" s="203"/>
      <c r="GC218" s="203"/>
      <c r="GD218" s="203"/>
      <c r="GE218" s="203"/>
      <c r="GF218" s="203"/>
      <c r="GG218" s="203"/>
      <c r="GH218" s="203"/>
      <c r="GI218" s="203"/>
      <c r="GJ218" s="203"/>
      <c r="GK218" s="203"/>
      <c r="GL218" s="203"/>
      <c r="GM218" s="203"/>
      <c r="GN218" s="203"/>
      <c r="GO218" s="203"/>
      <c r="GP218" s="203"/>
      <c r="GQ218" s="203"/>
      <c r="GR218" s="203"/>
      <c r="GS218" s="203"/>
      <c r="GT218" s="203"/>
      <c r="GU218" s="203"/>
      <c r="GV218" s="203"/>
      <c r="GW218" s="203"/>
      <c r="GX218" s="203"/>
      <c r="GY218" s="203"/>
      <c r="GZ218" s="203"/>
      <c r="HA218" s="203"/>
      <c r="HB218" s="203"/>
      <c r="HC218" s="203"/>
      <c r="HD218" s="203"/>
      <c r="HE218" s="203"/>
      <c r="HF218" s="203"/>
      <c r="HG218" s="203"/>
      <c r="HH218" s="203"/>
      <c r="HI218" s="203"/>
      <c r="HJ218" s="203"/>
      <c r="HK218" s="203"/>
      <c r="HL218" s="203"/>
      <c r="HM218" s="203"/>
      <c r="HN218" s="203"/>
      <c r="HO218" s="203"/>
      <c r="HP218" s="203"/>
      <c r="HQ218" s="203"/>
      <c r="HR218" s="203"/>
      <c r="HS218" s="203"/>
      <c r="HT218" s="203"/>
      <c r="HU218" s="203"/>
      <c r="HV218" s="203"/>
      <c r="HW218" s="203"/>
      <c r="HX218" s="203"/>
    </row>
    <row r="219" spans="2:233" s="203" customFormat="1" x14ac:dyDescent="0.2">
      <c r="B219" s="303"/>
      <c r="C219" s="379"/>
      <c r="D219" s="78"/>
      <c r="E219" s="66"/>
      <c r="F219" s="80"/>
      <c r="G219" s="80"/>
      <c r="H219" s="109" t="s">
        <v>222</v>
      </c>
      <c r="I219" s="189"/>
      <c r="J219" s="229"/>
      <c r="K219" s="252"/>
      <c r="L219" s="262"/>
      <c r="M219" s="68"/>
      <c r="N219" s="68"/>
      <c r="HY219" s="315"/>
    </row>
    <row r="220" spans="2:233" s="203" customFormat="1" x14ac:dyDescent="0.2">
      <c r="B220" s="303"/>
      <c r="C220" s="379"/>
      <c r="D220" s="78"/>
      <c r="E220" s="66"/>
      <c r="F220" s="80"/>
      <c r="G220" s="80"/>
      <c r="H220" s="109"/>
      <c r="I220" s="189"/>
      <c r="J220" s="229"/>
      <c r="K220" s="252"/>
      <c r="L220" s="262"/>
      <c r="M220" s="68"/>
      <c r="N220" s="68"/>
      <c r="HY220" s="315"/>
    </row>
    <row r="221" spans="2:233" s="98" customFormat="1" x14ac:dyDescent="0.2">
      <c r="B221" s="304"/>
      <c r="C221" s="40" t="s">
        <v>5</v>
      </c>
      <c r="D221" s="81"/>
      <c r="E221" s="69"/>
      <c r="F221" s="243"/>
      <c r="G221" s="83">
        <f>SUM(G208:G220)</f>
        <v>0</v>
      </c>
      <c r="H221" s="40"/>
      <c r="I221" s="81"/>
      <c r="J221" s="209"/>
      <c r="K221" s="253"/>
      <c r="L221" s="263"/>
      <c r="M221" s="97">
        <f>SUM(M208:M220)</f>
        <v>0</v>
      </c>
      <c r="N221" s="97">
        <f>SUM(G221:M221)</f>
        <v>0</v>
      </c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113"/>
      <c r="CL221" s="113"/>
      <c r="CM221" s="113"/>
      <c r="CN221" s="113"/>
      <c r="CO221" s="113"/>
      <c r="CP221" s="113"/>
      <c r="CQ221" s="113"/>
      <c r="CR221" s="113"/>
      <c r="CS221" s="113"/>
      <c r="CT221" s="113"/>
      <c r="CU221" s="113"/>
      <c r="CV221" s="113"/>
      <c r="CW221" s="113"/>
      <c r="CX221" s="113"/>
      <c r="CY221" s="113"/>
      <c r="CZ221" s="113"/>
      <c r="DA221" s="113"/>
      <c r="DB221" s="113"/>
      <c r="DC221" s="113"/>
      <c r="DD221" s="113"/>
      <c r="DE221" s="113"/>
      <c r="DF221" s="113"/>
      <c r="DG221" s="113"/>
      <c r="DH221" s="113"/>
      <c r="DI221" s="113"/>
      <c r="DJ221" s="113"/>
      <c r="DK221" s="113"/>
      <c r="DL221" s="113"/>
      <c r="DM221" s="113"/>
      <c r="DN221" s="113"/>
      <c r="DO221" s="113"/>
      <c r="DP221" s="113"/>
      <c r="DQ221" s="113"/>
      <c r="DR221" s="113"/>
      <c r="DS221" s="113"/>
      <c r="DT221" s="113"/>
      <c r="DU221" s="113"/>
      <c r="DV221" s="113"/>
      <c r="DW221" s="113"/>
      <c r="DX221" s="113"/>
      <c r="DY221" s="113"/>
      <c r="DZ221" s="113"/>
      <c r="EA221" s="113"/>
      <c r="EB221" s="113"/>
      <c r="EC221" s="113"/>
      <c r="ED221" s="113"/>
      <c r="EE221" s="113"/>
      <c r="EF221" s="113"/>
      <c r="EG221" s="113"/>
      <c r="EH221" s="113"/>
      <c r="EI221" s="113"/>
      <c r="EJ221" s="113"/>
      <c r="EK221" s="113"/>
      <c r="EL221" s="113"/>
      <c r="EM221" s="113"/>
      <c r="EN221" s="113"/>
      <c r="EO221" s="113"/>
      <c r="EP221" s="113"/>
      <c r="EQ221" s="113"/>
      <c r="ER221" s="113"/>
      <c r="ES221" s="113"/>
      <c r="ET221" s="113"/>
      <c r="EU221" s="113"/>
      <c r="EV221" s="113"/>
      <c r="EW221" s="113"/>
      <c r="EX221" s="113"/>
      <c r="EY221" s="113"/>
      <c r="EZ221" s="113"/>
      <c r="FA221" s="113"/>
      <c r="FB221" s="113"/>
      <c r="FC221" s="113"/>
      <c r="FD221" s="113"/>
      <c r="FE221" s="113"/>
      <c r="FF221" s="113"/>
      <c r="FG221" s="113"/>
      <c r="FH221" s="113"/>
      <c r="FI221" s="113"/>
      <c r="FJ221" s="113"/>
      <c r="FK221" s="113"/>
      <c r="FL221" s="113"/>
      <c r="FM221" s="113"/>
      <c r="FN221" s="113"/>
      <c r="FO221" s="113"/>
      <c r="FP221" s="113"/>
      <c r="FQ221" s="113"/>
      <c r="FR221" s="113"/>
      <c r="FS221" s="113"/>
      <c r="FT221" s="113"/>
      <c r="FU221" s="113"/>
      <c r="FV221" s="113"/>
      <c r="FW221" s="113"/>
      <c r="FX221" s="113"/>
      <c r="FY221" s="113"/>
      <c r="FZ221" s="113"/>
      <c r="GA221" s="113"/>
      <c r="GB221" s="113"/>
      <c r="GC221" s="113"/>
      <c r="GD221" s="113"/>
      <c r="GE221" s="113"/>
      <c r="GF221" s="113"/>
      <c r="GG221" s="113"/>
      <c r="GH221" s="113"/>
      <c r="GI221" s="113"/>
      <c r="GJ221" s="113"/>
      <c r="GK221" s="113"/>
      <c r="GL221" s="113"/>
      <c r="GM221" s="113"/>
      <c r="GN221" s="113"/>
      <c r="GO221" s="113"/>
      <c r="GP221" s="113"/>
      <c r="GQ221" s="113"/>
      <c r="GR221" s="113"/>
      <c r="GS221" s="113"/>
      <c r="GT221" s="113"/>
      <c r="GU221" s="113"/>
      <c r="GV221" s="113"/>
      <c r="GW221" s="113"/>
      <c r="GX221" s="113"/>
      <c r="GY221" s="113"/>
      <c r="GZ221" s="113"/>
      <c r="HA221" s="113"/>
      <c r="HB221" s="113"/>
      <c r="HC221" s="113"/>
      <c r="HD221" s="113"/>
      <c r="HE221" s="113"/>
      <c r="HF221" s="113"/>
      <c r="HG221" s="113"/>
      <c r="HH221" s="113"/>
      <c r="HI221" s="113"/>
      <c r="HJ221" s="113"/>
      <c r="HK221" s="113"/>
      <c r="HL221" s="113"/>
      <c r="HM221" s="113"/>
      <c r="HN221" s="113"/>
      <c r="HO221" s="113"/>
      <c r="HP221" s="113"/>
      <c r="HQ221" s="113"/>
      <c r="HR221" s="113"/>
      <c r="HS221" s="113"/>
      <c r="HT221" s="113"/>
      <c r="HU221" s="113"/>
      <c r="HV221" s="113"/>
      <c r="HW221" s="113"/>
      <c r="HX221" s="113"/>
      <c r="HY221" s="113"/>
    </row>
    <row r="222" spans="2:233" s="128" customFormat="1" x14ac:dyDescent="0.2">
      <c r="B222" s="362"/>
      <c r="C222" s="346" t="s">
        <v>153</v>
      </c>
      <c r="D222" s="137"/>
      <c r="E222" s="7"/>
      <c r="F222" s="347"/>
      <c r="G222" s="8"/>
      <c r="H222" s="348"/>
      <c r="I222" s="137"/>
      <c r="J222" s="30"/>
      <c r="K222" s="248"/>
      <c r="L222" s="23"/>
      <c r="M222" s="8"/>
      <c r="N222" s="8"/>
    </row>
    <row r="223" spans="2:233" s="128" customFormat="1" x14ac:dyDescent="0.2">
      <c r="B223" s="297"/>
      <c r="C223" s="350" t="s">
        <v>33</v>
      </c>
      <c r="D223" s="42"/>
      <c r="E223" s="15"/>
      <c r="F223" s="52"/>
      <c r="G223" s="14"/>
      <c r="H223" s="351"/>
      <c r="I223" s="42"/>
      <c r="J223" s="164"/>
      <c r="K223" s="213"/>
      <c r="L223" s="173"/>
      <c r="M223" s="14"/>
      <c r="N223" s="14"/>
    </row>
    <row r="224" spans="2:233" s="98" customFormat="1" x14ac:dyDescent="0.2">
      <c r="B224" s="297">
        <v>44</v>
      </c>
      <c r="C224" s="72" t="s">
        <v>75</v>
      </c>
      <c r="D224" s="42" t="s">
        <v>34</v>
      </c>
      <c r="E224" s="154">
        <v>29.6</v>
      </c>
      <c r="F224" s="14"/>
      <c r="G224" s="14">
        <f>E224*F224</f>
        <v>0</v>
      </c>
      <c r="H224" s="72" t="s">
        <v>78</v>
      </c>
      <c r="I224" s="42" t="s">
        <v>34</v>
      </c>
      <c r="J224" s="165">
        <v>1.05</v>
      </c>
      <c r="K224" s="213">
        <f>E224*J224</f>
        <v>31.080000000000002</v>
      </c>
      <c r="L224" s="173"/>
      <c r="M224" s="28">
        <f>L224*K224</f>
        <v>0</v>
      </c>
      <c r="N224" s="61"/>
    </row>
    <row r="225" spans="2:239" s="98" customFormat="1" x14ac:dyDescent="0.2">
      <c r="B225" s="301"/>
      <c r="C225" s="72" t="s">
        <v>74</v>
      </c>
      <c r="D225" s="216"/>
      <c r="E225" s="15"/>
      <c r="F225" s="14"/>
      <c r="G225" s="14"/>
      <c r="H225" s="107"/>
      <c r="I225" s="194"/>
      <c r="J225" s="380"/>
      <c r="K225" s="381"/>
      <c r="L225" s="265"/>
      <c r="M225" s="28"/>
      <c r="N225" s="34"/>
    </row>
    <row r="226" spans="2:239" s="98" customFormat="1" x14ac:dyDescent="0.2">
      <c r="B226" s="301"/>
      <c r="C226" s="72"/>
      <c r="D226" s="216"/>
      <c r="E226" s="15"/>
      <c r="F226" s="14"/>
      <c r="G226" s="14"/>
      <c r="H226" s="107"/>
      <c r="I226" s="194"/>
      <c r="J226" s="380"/>
      <c r="K226" s="381"/>
      <c r="L226" s="265"/>
      <c r="M226" s="28"/>
      <c r="N226" s="34"/>
    </row>
    <row r="227" spans="2:239" s="98" customFormat="1" x14ac:dyDescent="0.2">
      <c r="B227" s="302"/>
      <c r="C227" s="25" t="s">
        <v>5</v>
      </c>
      <c r="D227" s="217"/>
      <c r="E227" s="26"/>
      <c r="F227" s="241"/>
      <c r="G227" s="27">
        <f>SUM(G224:G226)</f>
        <v>0</v>
      </c>
      <c r="H227" s="74"/>
      <c r="I227" s="188"/>
      <c r="J227" s="149"/>
      <c r="K227" s="251"/>
      <c r="L227" s="174"/>
      <c r="M227" s="17">
        <f>SUM(M224:M226)</f>
        <v>0</v>
      </c>
      <c r="N227" s="17">
        <f>SUM(G227:M227)</f>
        <v>0</v>
      </c>
    </row>
    <row r="228" spans="2:239" s="128" customFormat="1" x14ac:dyDescent="0.2">
      <c r="B228" s="297"/>
      <c r="C228" s="350" t="s">
        <v>197</v>
      </c>
      <c r="D228" s="42"/>
      <c r="E228" s="15"/>
      <c r="F228" s="52"/>
      <c r="G228" s="14"/>
      <c r="H228" s="351"/>
      <c r="I228" s="42"/>
      <c r="J228" s="164"/>
      <c r="K228" s="213"/>
      <c r="L228" s="173"/>
      <c r="M228" s="14"/>
      <c r="N228" s="14"/>
    </row>
    <row r="229" spans="2:239" s="113" customFormat="1" x14ac:dyDescent="0.2">
      <c r="B229" s="297">
        <v>45</v>
      </c>
      <c r="C229" s="72" t="s">
        <v>140</v>
      </c>
      <c r="D229" s="42" t="s">
        <v>34</v>
      </c>
      <c r="E229" s="154">
        <v>23.71</v>
      </c>
      <c r="F229" s="14"/>
      <c r="G229" s="14">
        <f>E229*F229</f>
        <v>0</v>
      </c>
      <c r="H229" s="72" t="s">
        <v>206</v>
      </c>
      <c r="I229" s="42" t="s">
        <v>55</v>
      </c>
      <c r="J229" s="382">
        <v>2.6</v>
      </c>
      <c r="K229" s="213">
        <f>J229*E229</f>
        <v>61.646000000000001</v>
      </c>
      <c r="L229" s="262"/>
      <c r="M229" s="28">
        <f t="shared" ref="M229:M234" si="1">K229*L229</f>
        <v>0</v>
      </c>
      <c r="N229" s="61"/>
      <c r="O229" s="128"/>
    </row>
    <row r="230" spans="2:239" s="113" customFormat="1" x14ac:dyDescent="0.2">
      <c r="B230" s="303"/>
      <c r="C230" s="18" t="s">
        <v>205</v>
      </c>
      <c r="D230" s="189"/>
      <c r="E230" s="66"/>
      <c r="F230" s="80"/>
      <c r="G230" s="80"/>
      <c r="H230" s="39" t="s">
        <v>207</v>
      </c>
      <c r="I230" s="189" t="s">
        <v>55</v>
      </c>
      <c r="J230" s="158">
        <v>1.6</v>
      </c>
      <c r="K230" s="252">
        <f>J230*E229</f>
        <v>37.936</v>
      </c>
      <c r="L230" s="262"/>
      <c r="M230" s="68">
        <f t="shared" si="1"/>
        <v>0</v>
      </c>
      <c r="N230" s="68"/>
      <c r="O230" s="128"/>
    </row>
    <row r="231" spans="2:239" s="113" customFormat="1" x14ac:dyDescent="0.2">
      <c r="B231" s="303"/>
      <c r="C231" s="223" t="s">
        <v>139</v>
      </c>
      <c r="D231" s="189"/>
      <c r="E231" s="66"/>
      <c r="F231" s="80"/>
      <c r="G231" s="80"/>
      <c r="H231" s="39" t="s">
        <v>154</v>
      </c>
      <c r="I231" s="189" t="s">
        <v>6</v>
      </c>
      <c r="J231" s="158">
        <v>15</v>
      </c>
      <c r="K231" s="187">
        <f>J231*E229</f>
        <v>355.65000000000003</v>
      </c>
      <c r="L231" s="262"/>
      <c r="M231" s="68">
        <f t="shared" si="1"/>
        <v>0</v>
      </c>
      <c r="N231" s="68"/>
    </row>
    <row r="232" spans="2:239" s="113" customFormat="1" x14ac:dyDescent="0.2">
      <c r="B232" s="303"/>
      <c r="C232" s="420"/>
      <c r="D232" s="189"/>
      <c r="E232" s="66"/>
      <c r="F232" s="80"/>
      <c r="G232" s="80"/>
      <c r="H232" s="39" t="s">
        <v>208</v>
      </c>
      <c r="I232" s="189" t="s">
        <v>6</v>
      </c>
      <c r="J232" s="158">
        <v>29</v>
      </c>
      <c r="K232" s="187">
        <f>J232*E229</f>
        <v>687.59</v>
      </c>
      <c r="L232" s="262"/>
      <c r="M232" s="68">
        <f t="shared" si="1"/>
        <v>0</v>
      </c>
      <c r="N232" s="68"/>
    </row>
    <row r="233" spans="2:239" s="113" customFormat="1" x14ac:dyDescent="0.2">
      <c r="B233" s="303"/>
      <c r="C233" s="78"/>
      <c r="D233" s="189"/>
      <c r="E233" s="66"/>
      <c r="F233" s="80"/>
      <c r="G233" s="80"/>
      <c r="H233" s="39" t="s">
        <v>210</v>
      </c>
      <c r="I233" s="189" t="s">
        <v>34</v>
      </c>
      <c r="J233" s="158">
        <v>1.1000000000000001</v>
      </c>
      <c r="K233" s="252">
        <f>J233*E229</f>
        <v>26.081000000000003</v>
      </c>
      <c r="L233" s="262"/>
      <c r="M233" s="68">
        <f t="shared" si="1"/>
        <v>0</v>
      </c>
      <c r="N233" s="68"/>
    </row>
    <row r="234" spans="2:239" s="113" customFormat="1" x14ac:dyDescent="0.2">
      <c r="B234" s="303"/>
      <c r="C234" s="115"/>
      <c r="D234" s="189"/>
      <c r="E234" s="84"/>
      <c r="F234" s="80"/>
      <c r="G234" s="80"/>
      <c r="H234" s="39" t="s">
        <v>209</v>
      </c>
      <c r="I234" s="189" t="s">
        <v>37</v>
      </c>
      <c r="J234" s="224">
        <f>0.04*0.04*0.4</f>
        <v>6.4000000000000005E-4</v>
      </c>
      <c r="K234" s="252">
        <f>J234*E229</f>
        <v>1.5174400000000001E-2</v>
      </c>
      <c r="L234" s="262"/>
      <c r="M234" s="68">
        <f t="shared" si="1"/>
        <v>0</v>
      </c>
      <c r="N234" s="68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99"/>
      <c r="CV234" s="99"/>
      <c r="CW234" s="99"/>
      <c r="CX234" s="99"/>
      <c r="CY234" s="99"/>
      <c r="CZ234" s="99"/>
      <c r="DA234" s="99"/>
      <c r="DB234" s="99"/>
      <c r="DC234" s="99"/>
      <c r="DD234" s="99"/>
      <c r="DE234" s="99"/>
      <c r="DF234" s="99"/>
      <c r="DG234" s="99"/>
      <c r="DH234" s="99"/>
      <c r="DI234" s="99"/>
      <c r="DJ234" s="99"/>
      <c r="DK234" s="99"/>
      <c r="DL234" s="99"/>
      <c r="DM234" s="99"/>
      <c r="DN234" s="99"/>
      <c r="DO234" s="99"/>
      <c r="DP234" s="99"/>
      <c r="DQ234" s="99"/>
      <c r="DR234" s="99"/>
      <c r="DS234" s="99"/>
      <c r="DT234" s="99"/>
      <c r="DU234" s="99"/>
      <c r="DV234" s="99"/>
      <c r="DW234" s="99"/>
      <c r="DX234" s="99"/>
      <c r="DY234" s="99"/>
      <c r="DZ234" s="99"/>
      <c r="EA234" s="99"/>
      <c r="EB234" s="99"/>
      <c r="EC234" s="99"/>
      <c r="ED234" s="99"/>
      <c r="EE234" s="99"/>
      <c r="EF234" s="99"/>
      <c r="EG234" s="99"/>
      <c r="EH234" s="99"/>
      <c r="EI234" s="99"/>
      <c r="EJ234" s="99"/>
      <c r="EK234" s="99"/>
      <c r="EL234" s="99"/>
      <c r="EM234" s="99"/>
      <c r="EN234" s="99"/>
      <c r="EO234" s="99"/>
      <c r="EP234" s="99"/>
      <c r="EQ234" s="99"/>
      <c r="ER234" s="99"/>
      <c r="ES234" s="99"/>
      <c r="ET234" s="99"/>
      <c r="EU234" s="99"/>
      <c r="EV234" s="99"/>
      <c r="EW234" s="99"/>
      <c r="EX234" s="99"/>
      <c r="EY234" s="99"/>
      <c r="EZ234" s="99"/>
      <c r="FA234" s="99"/>
      <c r="FB234" s="99"/>
      <c r="FC234" s="99"/>
      <c r="FD234" s="99"/>
      <c r="FE234" s="99"/>
      <c r="FF234" s="99"/>
      <c r="FG234" s="99"/>
      <c r="FH234" s="99"/>
      <c r="FI234" s="99"/>
      <c r="FJ234" s="99"/>
      <c r="FK234" s="99"/>
      <c r="FL234" s="99"/>
      <c r="FM234" s="99"/>
      <c r="FN234" s="99"/>
      <c r="FO234" s="99"/>
      <c r="FP234" s="99"/>
      <c r="FQ234" s="99"/>
      <c r="FR234" s="99"/>
      <c r="FS234" s="99"/>
      <c r="FT234" s="99"/>
      <c r="FU234" s="99"/>
      <c r="FV234" s="99"/>
      <c r="FW234" s="99"/>
      <c r="FX234" s="99"/>
      <c r="FY234" s="99"/>
      <c r="FZ234" s="99"/>
      <c r="GA234" s="99"/>
      <c r="GB234" s="99"/>
      <c r="GC234" s="99"/>
      <c r="GD234" s="99"/>
      <c r="GE234" s="99"/>
      <c r="GF234" s="99"/>
      <c r="GG234" s="99"/>
      <c r="GH234" s="99"/>
      <c r="GI234" s="99"/>
      <c r="GJ234" s="99"/>
      <c r="GK234" s="99"/>
      <c r="GL234" s="99"/>
      <c r="GM234" s="99"/>
      <c r="GN234" s="99"/>
      <c r="GO234" s="99"/>
      <c r="GP234" s="99"/>
      <c r="GQ234" s="99"/>
      <c r="GR234" s="99"/>
      <c r="GS234" s="99"/>
      <c r="GT234" s="99"/>
      <c r="GU234" s="99"/>
      <c r="GV234" s="99"/>
      <c r="GW234" s="99"/>
      <c r="GX234" s="99"/>
      <c r="GY234" s="99"/>
      <c r="GZ234" s="99"/>
      <c r="HA234" s="99"/>
      <c r="HB234" s="99"/>
      <c r="HC234" s="99"/>
      <c r="HD234" s="99"/>
      <c r="HE234" s="99"/>
      <c r="HF234" s="99"/>
      <c r="HG234" s="99"/>
      <c r="HH234" s="99"/>
      <c r="HI234" s="99"/>
      <c r="HJ234" s="99"/>
      <c r="HK234" s="99"/>
      <c r="HL234" s="99"/>
      <c r="HM234" s="99"/>
      <c r="HN234" s="99"/>
      <c r="HO234" s="99"/>
      <c r="HP234" s="99"/>
      <c r="HQ234" s="99"/>
      <c r="HR234" s="99"/>
      <c r="HS234" s="99"/>
      <c r="HT234" s="99"/>
      <c r="HU234" s="99"/>
      <c r="HV234" s="99"/>
      <c r="HW234" s="99"/>
      <c r="HX234" s="99"/>
      <c r="HY234" s="99"/>
      <c r="HZ234" s="99"/>
      <c r="IA234" s="99"/>
      <c r="IB234" s="99"/>
      <c r="IC234" s="99"/>
      <c r="ID234" s="99"/>
      <c r="IE234" s="99"/>
    </row>
    <row r="235" spans="2:239" s="113" customFormat="1" x14ac:dyDescent="0.2">
      <c r="B235" s="303"/>
      <c r="C235" s="115"/>
      <c r="D235" s="189"/>
      <c r="E235" s="84"/>
      <c r="F235" s="80"/>
      <c r="G235" s="80"/>
      <c r="H235" s="39"/>
      <c r="I235" s="189"/>
      <c r="J235" s="158"/>
      <c r="K235" s="252"/>
      <c r="L235" s="262"/>
      <c r="M235" s="68"/>
      <c r="N235" s="68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  <c r="CT235" s="99"/>
      <c r="CU235" s="99"/>
      <c r="CV235" s="99"/>
      <c r="CW235" s="99"/>
      <c r="CX235" s="99"/>
      <c r="CY235" s="99"/>
      <c r="CZ235" s="99"/>
      <c r="DA235" s="99"/>
      <c r="DB235" s="99"/>
      <c r="DC235" s="99"/>
      <c r="DD235" s="99"/>
      <c r="DE235" s="99"/>
      <c r="DF235" s="99"/>
      <c r="DG235" s="99"/>
      <c r="DH235" s="99"/>
      <c r="DI235" s="99"/>
      <c r="DJ235" s="99"/>
      <c r="DK235" s="99"/>
      <c r="DL235" s="99"/>
      <c r="DM235" s="99"/>
      <c r="DN235" s="99"/>
      <c r="DO235" s="99"/>
      <c r="DP235" s="99"/>
      <c r="DQ235" s="99"/>
      <c r="DR235" s="99"/>
      <c r="DS235" s="99"/>
      <c r="DT235" s="99"/>
      <c r="DU235" s="99"/>
      <c r="DV235" s="99"/>
      <c r="DW235" s="99"/>
      <c r="DX235" s="99"/>
      <c r="DY235" s="99"/>
      <c r="DZ235" s="99"/>
      <c r="EA235" s="99"/>
      <c r="EB235" s="99"/>
      <c r="EC235" s="99"/>
      <c r="ED235" s="99"/>
      <c r="EE235" s="99"/>
      <c r="EF235" s="99"/>
      <c r="EG235" s="99"/>
      <c r="EH235" s="99"/>
      <c r="EI235" s="99"/>
      <c r="EJ235" s="99"/>
      <c r="EK235" s="99"/>
      <c r="EL235" s="99"/>
      <c r="EM235" s="99"/>
      <c r="EN235" s="99"/>
      <c r="EO235" s="99"/>
      <c r="EP235" s="99"/>
      <c r="EQ235" s="99"/>
      <c r="ER235" s="99"/>
      <c r="ES235" s="99"/>
      <c r="ET235" s="99"/>
      <c r="EU235" s="99"/>
      <c r="EV235" s="99"/>
      <c r="EW235" s="99"/>
      <c r="EX235" s="99"/>
      <c r="EY235" s="99"/>
      <c r="EZ235" s="99"/>
      <c r="FA235" s="99"/>
      <c r="FB235" s="99"/>
      <c r="FC235" s="99"/>
      <c r="FD235" s="99"/>
      <c r="FE235" s="99"/>
      <c r="FF235" s="99"/>
      <c r="FG235" s="99"/>
      <c r="FH235" s="99"/>
      <c r="FI235" s="99"/>
      <c r="FJ235" s="99"/>
      <c r="FK235" s="99"/>
      <c r="FL235" s="99"/>
      <c r="FM235" s="99"/>
      <c r="FN235" s="99"/>
      <c r="FO235" s="99"/>
      <c r="FP235" s="99"/>
      <c r="FQ235" s="99"/>
      <c r="FR235" s="99"/>
      <c r="FS235" s="99"/>
      <c r="FT235" s="99"/>
      <c r="FU235" s="99"/>
      <c r="FV235" s="99"/>
      <c r="FW235" s="99"/>
      <c r="FX235" s="99"/>
      <c r="FY235" s="99"/>
      <c r="FZ235" s="99"/>
      <c r="GA235" s="99"/>
      <c r="GB235" s="99"/>
      <c r="GC235" s="99"/>
      <c r="GD235" s="99"/>
      <c r="GE235" s="99"/>
      <c r="GF235" s="99"/>
      <c r="GG235" s="99"/>
      <c r="GH235" s="99"/>
      <c r="GI235" s="99"/>
      <c r="GJ235" s="99"/>
      <c r="GK235" s="99"/>
      <c r="GL235" s="99"/>
      <c r="GM235" s="99"/>
      <c r="GN235" s="99"/>
      <c r="GO235" s="99"/>
      <c r="GP235" s="99"/>
      <c r="GQ235" s="99"/>
      <c r="GR235" s="99"/>
      <c r="GS235" s="99"/>
      <c r="GT235" s="99"/>
      <c r="GU235" s="99"/>
      <c r="GV235" s="99"/>
      <c r="GW235" s="99"/>
      <c r="GX235" s="99"/>
      <c r="GY235" s="99"/>
      <c r="GZ235" s="99"/>
      <c r="HA235" s="99"/>
      <c r="HB235" s="99"/>
      <c r="HC235" s="99"/>
      <c r="HD235" s="99"/>
      <c r="HE235" s="99"/>
      <c r="HF235" s="99"/>
      <c r="HG235" s="99"/>
      <c r="HH235" s="99"/>
      <c r="HI235" s="99"/>
      <c r="HJ235" s="99"/>
      <c r="HK235" s="99"/>
      <c r="HL235" s="99"/>
      <c r="HM235" s="99"/>
      <c r="HN235" s="99"/>
      <c r="HO235" s="99"/>
      <c r="HP235" s="99"/>
      <c r="HQ235" s="99"/>
      <c r="HR235" s="99"/>
      <c r="HS235" s="99"/>
      <c r="HT235" s="99"/>
      <c r="HU235" s="99"/>
      <c r="HV235" s="99"/>
      <c r="HW235" s="99"/>
      <c r="HX235" s="99"/>
      <c r="HY235" s="99"/>
      <c r="HZ235" s="99"/>
      <c r="IA235" s="99"/>
      <c r="IB235" s="99"/>
      <c r="IC235" s="99"/>
      <c r="ID235" s="99"/>
      <c r="IE235" s="99"/>
    </row>
    <row r="236" spans="2:239" s="113" customFormat="1" x14ac:dyDescent="0.2">
      <c r="B236" s="303"/>
      <c r="C236" s="115"/>
      <c r="D236" s="42"/>
      <c r="E236" s="84"/>
      <c r="F236" s="14"/>
      <c r="G236" s="14"/>
      <c r="H236" s="39" t="s">
        <v>138</v>
      </c>
      <c r="I236" s="189" t="s">
        <v>55</v>
      </c>
      <c r="J236" s="168">
        <v>10</v>
      </c>
      <c r="K236" s="252">
        <f>J236*E229</f>
        <v>237.10000000000002</v>
      </c>
      <c r="L236" s="262"/>
      <c r="M236" s="68">
        <f>K236*L236</f>
        <v>0</v>
      </c>
      <c r="N236" s="68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  <c r="CT236" s="99"/>
      <c r="CU236" s="99"/>
      <c r="CV236" s="99"/>
      <c r="CW236" s="99"/>
      <c r="CX236" s="99"/>
      <c r="CY236" s="99"/>
      <c r="CZ236" s="99"/>
      <c r="DA236" s="99"/>
      <c r="DB236" s="99"/>
      <c r="DC236" s="99"/>
      <c r="DD236" s="99"/>
      <c r="DE236" s="99"/>
      <c r="DF236" s="99"/>
      <c r="DG236" s="99"/>
      <c r="DH236" s="99"/>
      <c r="DI236" s="99"/>
      <c r="DJ236" s="99"/>
      <c r="DK236" s="99"/>
      <c r="DL236" s="99"/>
      <c r="DM236" s="99"/>
      <c r="DN236" s="99"/>
      <c r="DO236" s="99"/>
      <c r="DP236" s="99"/>
      <c r="DQ236" s="99"/>
      <c r="DR236" s="99"/>
      <c r="DS236" s="99"/>
      <c r="DT236" s="99"/>
      <c r="DU236" s="99"/>
      <c r="DV236" s="99"/>
      <c r="DW236" s="99"/>
      <c r="DX236" s="99"/>
      <c r="DY236" s="99"/>
      <c r="DZ236" s="99"/>
      <c r="EA236" s="99"/>
      <c r="EB236" s="99"/>
      <c r="EC236" s="99"/>
      <c r="ED236" s="99"/>
      <c r="EE236" s="99"/>
      <c r="EF236" s="99"/>
      <c r="EG236" s="99"/>
      <c r="EH236" s="99"/>
      <c r="EI236" s="99"/>
      <c r="EJ236" s="99"/>
      <c r="EK236" s="99"/>
      <c r="EL236" s="99"/>
      <c r="EM236" s="99"/>
      <c r="EN236" s="99"/>
      <c r="EO236" s="99"/>
      <c r="EP236" s="99"/>
      <c r="EQ236" s="99"/>
      <c r="ER236" s="99"/>
      <c r="ES236" s="99"/>
      <c r="ET236" s="99"/>
      <c r="EU236" s="99"/>
      <c r="EV236" s="99"/>
      <c r="EW236" s="99"/>
      <c r="EX236" s="99"/>
      <c r="EY236" s="99"/>
      <c r="EZ236" s="99"/>
      <c r="FA236" s="99"/>
      <c r="FB236" s="99"/>
      <c r="FC236" s="99"/>
      <c r="FD236" s="99"/>
      <c r="FE236" s="99"/>
      <c r="FF236" s="99"/>
      <c r="FG236" s="99"/>
      <c r="FH236" s="99"/>
      <c r="FI236" s="99"/>
      <c r="FJ236" s="99"/>
      <c r="FK236" s="99"/>
      <c r="FL236" s="99"/>
      <c r="FM236" s="99"/>
      <c r="FN236" s="99"/>
      <c r="FO236" s="99"/>
      <c r="FP236" s="99"/>
      <c r="FQ236" s="99"/>
      <c r="FR236" s="99"/>
      <c r="FS236" s="99"/>
      <c r="FT236" s="99"/>
      <c r="FU236" s="99"/>
      <c r="FV236" s="99"/>
      <c r="FW236" s="99"/>
      <c r="FX236" s="99"/>
      <c r="FY236" s="99"/>
      <c r="FZ236" s="99"/>
      <c r="GA236" s="99"/>
      <c r="GB236" s="99"/>
      <c r="GC236" s="99"/>
      <c r="GD236" s="99"/>
      <c r="GE236" s="99"/>
      <c r="GF236" s="99"/>
      <c r="GG236" s="99"/>
      <c r="GH236" s="99"/>
      <c r="GI236" s="99"/>
      <c r="GJ236" s="99"/>
      <c r="GK236" s="99"/>
      <c r="GL236" s="99"/>
      <c r="GM236" s="99"/>
      <c r="GN236" s="99"/>
      <c r="GO236" s="99"/>
      <c r="GP236" s="99"/>
      <c r="GQ236" s="99"/>
      <c r="GR236" s="99"/>
      <c r="GS236" s="99"/>
      <c r="GT236" s="99"/>
      <c r="GU236" s="99"/>
      <c r="GV236" s="99"/>
      <c r="GW236" s="99"/>
      <c r="GX236" s="99"/>
      <c r="GY236" s="99"/>
      <c r="GZ236" s="99"/>
      <c r="HA236" s="99"/>
      <c r="HB236" s="99"/>
      <c r="HC236" s="99"/>
      <c r="HD236" s="99"/>
      <c r="HE236" s="99"/>
      <c r="HF236" s="99"/>
      <c r="HG236" s="99"/>
      <c r="HH236" s="99"/>
      <c r="HI236" s="99"/>
      <c r="HJ236" s="99"/>
      <c r="HK236" s="99"/>
      <c r="HL236" s="99"/>
      <c r="HM236" s="99"/>
      <c r="HN236" s="99"/>
      <c r="HO236" s="99"/>
      <c r="HP236" s="99"/>
      <c r="HQ236" s="99"/>
      <c r="HR236" s="99"/>
      <c r="HS236" s="99"/>
      <c r="HT236" s="99"/>
      <c r="HU236" s="99"/>
      <c r="HV236" s="99"/>
      <c r="HW236" s="99"/>
      <c r="HX236" s="99"/>
      <c r="HY236" s="99"/>
      <c r="HZ236" s="99"/>
      <c r="IA236" s="99"/>
      <c r="IB236" s="99"/>
      <c r="IC236" s="99"/>
      <c r="ID236" s="99"/>
      <c r="IE236" s="99"/>
    </row>
    <row r="237" spans="2:239" s="113" customFormat="1" x14ac:dyDescent="0.2">
      <c r="B237" s="303"/>
      <c r="C237" s="115"/>
      <c r="D237" s="189"/>
      <c r="E237" s="203"/>
      <c r="F237" s="80"/>
      <c r="G237" s="80"/>
      <c r="H237" s="421"/>
      <c r="I237" s="189"/>
      <c r="J237" s="158"/>
      <c r="K237" s="252"/>
      <c r="L237" s="262"/>
      <c r="M237" s="68"/>
      <c r="N237" s="68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  <c r="CT237" s="99"/>
      <c r="CU237" s="99"/>
      <c r="CV237" s="99"/>
      <c r="CW237" s="99"/>
      <c r="CX237" s="99"/>
      <c r="CY237" s="99"/>
      <c r="CZ237" s="99"/>
      <c r="DA237" s="99"/>
      <c r="DB237" s="99"/>
      <c r="DC237" s="99"/>
      <c r="DD237" s="99"/>
      <c r="DE237" s="99"/>
      <c r="DF237" s="99"/>
      <c r="DG237" s="99"/>
      <c r="DH237" s="99"/>
      <c r="DI237" s="99"/>
      <c r="DJ237" s="99"/>
      <c r="DK237" s="99"/>
      <c r="DL237" s="99"/>
      <c r="DM237" s="99"/>
      <c r="DN237" s="99"/>
      <c r="DO237" s="99"/>
      <c r="DP237" s="99"/>
      <c r="DQ237" s="99"/>
      <c r="DR237" s="99"/>
      <c r="DS237" s="99"/>
      <c r="DT237" s="99"/>
      <c r="DU237" s="99"/>
      <c r="DV237" s="99"/>
      <c r="DW237" s="99"/>
      <c r="DX237" s="99"/>
      <c r="DY237" s="99"/>
      <c r="DZ237" s="99"/>
      <c r="EA237" s="99"/>
      <c r="EB237" s="99"/>
      <c r="EC237" s="99"/>
      <c r="ED237" s="99"/>
      <c r="EE237" s="99"/>
      <c r="EF237" s="99"/>
      <c r="EG237" s="99"/>
      <c r="EH237" s="99"/>
      <c r="EI237" s="99"/>
      <c r="EJ237" s="99"/>
      <c r="EK237" s="99"/>
      <c r="EL237" s="99"/>
      <c r="EM237" s="99"/>
      <c r="EN237" s="99"/>
      <c r="EO237" s="99"/>
      <c r="EP237" s="99"/>
      <c r="EQ237" s="99"/>
      <c r="ER237" s="99"/>
      <c r="ES237" s="99"/>
      <c r="ET237" s="99"/>
      <c r="EU237" s="99"/>
      <c r="EV237" s="99"/>
      <c r="EW237" s="99"/>
      <c r="EX237" s="99"/>
      <c r="EY237" s="99"/>
      <c r="EZ237" s="99"/>
      <c r="FA237" s="99"/>
      <c r="FB237" s="99"/>
      <c r="FC237" s="99"/>
      <c r="FD237" s="99"/>
      <c r="FE237" s="99"/>
      <c r="FF237" s="99"/>
      <c r="FG237" s="99"/>
      <c r="FH237" s="99"/>
      <c r="FI237" s="99"/>
      <c r="FJ237" s="99"/>
      <c r="FK237" s="99"/>
      <c r="FL237" s="99"/>
      <c r="FM237" s="99"/>
      <c r="FN237" s="99"/>
      <c r="FO237" s="99"/>
      <c r="FP237" s="99"/>
      <c r="FQ237" s="99"/>
      <c r="FR237" s="99"/>
      <c r="FS237" s="99"/>
      <c r="FT237" s="99"/>
      <c r="FU237" s="99"/>
      <c r="FV237" s="99"/>
      <c r="FW237" s="99"/>
      <c r="FX237" s="99"/>
      <c r="FY237" s="99"/>
      <c r="FZ237" s="99"/>
      <c r="GA237" s="99"/>
      <c r="GB237" s="99"/>
      <c r="GC237" s="99"/>
      <c r="GD237" s="99"/>
      <c r="GE237" s="99"/>
      <c r="GF237" s="99"/>
      <c r="GG237" s="99"/>
      <c r="GH237" s="99"/>
      <c r="GI237" s="99"/>
      <c r="GJ237" s="99"/>
      <c r="GK237" s="99"/>
      <c r="GL237" s="99"/>
      <c r="GM237" s="99"/>
      <c r="GN237" s="99"/>
      <c r="GO237" s="99"/>
      <c r="GP237" s="99"/>
      <c r="GQ237" s="99"/>
      <c r="GR237" s="99"/>
      <c r="GS237" s="99"/>
      <c r="GT237" s="99"/>
      <c r="GU237" s="99"/>
      <c r="GV237" s="99"/>
      <c r="GW237" s="99"/>
      <c r="GX237" s="99"/>
      <c r="GY237" s="99"/>
      <c r="GZ237" s="99"/>
      <c r="HA237" s="99"/>
      <c r="HB237" s="99"/>
      <c r="HC237" s="99"/>
      <c r="HD237" s="99"/>
      <c r="HE237" s="99"/>
      <c r="HF237" s="99"/>
      <c r="HG237" s="99"/>
      <c r="HH237" s="99"/>
      <c r="HI237" s="99"/>
      <c r="HJ237" s="99"/>
      <c r="HK237" s="99"/>
      <c r="HL237" s="99"/>
      <c r="HM237" s="99"/>
      <c r="HN237" s="99"/>
      <c r="HO237" s="99"/>
      <c r="HP237" s="99"/>
      <c r="HQ237" s="99"/>
      <c r="HR237" s="99"/>
      <c r="HS237" s="99"/>
      <c r="HT237" s="99"/>
      <c r="HU237" s="99"/>
      <c r="HV237" s="99"/>
      <c r="HW237" s="99"/>
      <c r="HX237" s="99"/>
      <c r="HY237" s="99"/>
      <c r="HZ237" s="99"/>
      <c r="IA237" s="99"/>
      <c r="IB237" s="99"/>
      <c r="IC237" s="99"/>
      <c r="ID237" s="99"/>
      <c r="IE237" s="99"/>
    </row>
    <row r="238" spans="2:239" s="113" customFormat="1" x14ac:dyDescent="0.2">
      <c r="B238" s="304"/>
      <c r="C238" s="118" t="s">
        <v>5</v>
      </c>
      <c r="D238" s="190"/>
      <c r="E238" s="69"/>
      <c r="F238" s="243"/>
      <c r="G238" s="383">
        <f>SUM(G229:G237)</f>
        <v>0</v>
      </c>
      <c r="H238" s="40"/>
      <c r="I238" s="190"/>
      <c r="J238" s="159"/>
      <c r="K238" s="253"/>
      <c r="L238" s="263"/>
      <c r="M238" s="55">
        <f>SUM(M229:M237)</f>
        <v>0</v>
      </c>
      <c r="N238" s="55">
        <f>SUM(G238:M238)</f>
        <v>0</v>
      </c>
    </row>
    <row r="239" spans="2:239" s="113" customFormat="1" x14ac:dyDescent="0.2">
      <c r="B239" s="306">
        <v>46</v>
      </c>
      <c r="C239" s="226" t="s">
        <v>137</v>
      </c>
      <c r="D239" s="42" t="s">
        <v>34</v>
      </c>
      <c r="E239" s="201">
        <v>23.71</v>
      </c>
      <c r="F239" s="14"/>
      <c r="G239" s="14">
        <f>E239*F239</f>
        <v>0</v>
      </c>
      <c r="H239" s="72" t="s">
        <v>211</v>
      </c>
      <c r="I239" s="189" t="s">
        <v>37</v>
      </c>
      <c r="J239" s="158">
        <v>4.8000000000000001E-2</v>
      </c>
      <c r="K239" s="252">
        <f>J239*E239</f>
        <v>1.13808</v>
      </c>
      <c r="L239" s="262"/>
      <c r="M239" s="68">
        <f>K239*L239</f>
        <v>0</v>
      </c>
      <c r="N239" s="68"/>
    </row>
    <row r="240" spans="2:239" s="113" customFormat="1" x14ac:dyDescent="0.2">
      <c r="B240" s="303"/>
      <c r="C240" s="18" t="s">
        <v>136</v>
      </c>
      <c r="D240" s="189"/>
      <c r="E240" s="66"/>
      <c r="F240" s="80"/>
      <c r="G240" s="80"/>
      <c r="H240" s="39" t="s">
        <v>210</v>
      </c>
      <c r="I240" s="189" t="s">
        <v>34</v>
      </c>
      <c r="J240" s="158">
        <v>1.1000000000000001</v>
      </c>
      <c r="K240" s="252">
        <f>J240*E239</f>
        <v>26.081000000000003</v>
      </c>
      <c r="L240" s="262"/>
      <c r="M240" s="68">
        <f>K240*L240</f>
        <v>0</v>
      </c>
      <c r="N240" s="68"/>
    </row>
    <row r="241" spans="2:254" s="113" customFormat="1" x14ac:dyDescent="0.2">
      <c r="B241" s="303"/>
      <c r="C241" s="111"/>
      <c r="D241" s="189"/>
      <c r="E241" s="66"/>
      <c r="F241" s="80"/>
      <c r="G241" s="80"/>
      <c r="H241" s="39" t="s">
        <v>135</v>
      </c>
      <c r="I241" s="189" t="s">
        <v>6</v>
      </c>
      <c r="J241" s="158">
        <v>29</v>
      </c>
      <c r="K241" s="187">
        <f>J241*E239</f>
        <v>687.59</v>
      </c>
      <c r="L241" s="262"/>
      <c r="M241" s="68">
        <f>K241*L241</f>
        <v>0</v>
      </c>
      <c r="N241" s="68"/>
    </row>
    <row r="242" spans="2:254" s="113" customFormat="1" x14ac:dyDescent="0.2">
      <c r="B242" s="303"/>
      <c r="C242" s="78"/>
      <c r="D242" s="189"/>
      <c r="E242" s="66"/>
      <c r="F242" s="80"/>
      <c r="G242" s="80"/>
      <c r="H242" s="39"/>
      <c r="I242" s="189"/>
      <c r="J242" s="158"/>
      <c r="K242" s="252"/>
      <c r="L242" s="262"/>
      <c r="M242" s="68"/>
      <c r="N242" s="68"/>
    </row>
    <row r="243" spans="2:254" s="113" customFormat="1" x14ac:dyDescent="0.2">
      <c r="B243" s="304"/>
      <c r="C243" s="118" t="s">
        <v>5</v>
      </c>
      <c r="D243" s="190"/>
      <c r="E243" s="69"/>
      <c r="F243" s="243"/>
      <c r="G243" s="383">
        <f>SUM(G239:G242)</f>
        <v>0</v>
      </c>
      <c r="H243" s="40"/>
      <c r="I243" s="190"/>
      <c r="J243" s="159"/>
      <c r="K243" s="253"/>
      <c r="L243" s="263"/>
      <c r="M243" s="55">
        <f>SUM(M239:M242)</f>
        <v>0</v>
      </c>
      <c r="N243" s="55">
        <f>SUM(G243:M243)</f>
        <v>0</v>
      </c>
    </row>
    <row r="244" spans="2:254" s="98" customFormat="1" x14ac:dyDescent="0.2">
      <c r="B244" s="297">
        <v>47</v>
      </c>
      <c r="C244" s="88" t="s">
        <v>53</v>
      </c>
      <c r="D244" s="42" t="s">
        <v>55</v>
      </c>
      <c r="E244" s="154">
        <v>0.6</v>
      </c>
      <c r="F244" s="14"/>
      <c r="G244" s="14">
        <f>E244*F244</f>
        <v>0</v>
      </c>
      <c r="H244" s="106" t="s">
        <v>301</v>
      </c>
      <c r="I244" s="42" t="s">
        <v>55</v>
      </c>
      <c r="J244" s="150">
        <v>1</v>
      </c>
      <c r="K244" s="213">
        <f>J244*E244</f>
        <v>0.6</v>
      </c>
      <c r="L244" s="173"/>
      <c r="M244" s="44">
        <f>K244*L244</f>
        <v>0</v>
      </c>
      <c r="N244" s="44"/>
    </row>
    <row r="245" spans="2:254" s="98" customFormat="1" x14ac:dyDescent="0.2">
      <c r="B245" s="297"/>
      <c r="C245" s="417"/>
      <c r="D245" s="192"/>
      <c r="E245" s="20"/>
      <c r="F245" s="52"/>
      <c r="G245" s="170"/>
      <c r="H245" s="106"/>
      <c r="I245" s="192"/>
      <c r="J245" s="161"/>
      <c r="K245" s="250"/>
      <c r="L245" s="173"/>
      <c r="M245" s="44"/>
      <c r="N245" s="34"/>
    </row>
    <row r="246" spans="2:254" s="98" customFormat="1" x14ac:dyDescent="0.2">
      <c r="B246" s="297"/>
      <c r="C246" s="418"/>
      <c r="D246" s="192"/>
      <c r="E246" s="20"/>
      <c r="F246" s="52"/>
      <c r="G246" s="170"/>
      <c r="H246" s="106"/>
      <c r="I246" s="192"/>
      <c r="J246" s="161"/>
      <c r="K246" s="250"/>
      <c r="L246" s="173"/>
      <c r="M246" s="44"/>
      <c r="N246" s="34"/>
    </row>
    <row r="247" spans="2:254" s="98" customFormat="1" x14ac:dyDescent="0.2">
      <c r="B247" s="298"/>
      <c r="C247" s="91" t="s">
        <v>5</v>
      </c>
      <c r="D247" s="197"/>
      <c r="E247" s="21"/>
      <c r="F247" s="242"/>
      <c r="G247" s="27">
        <f>SUM(G244:G246)</f>
        <v>0</v>
      </c>
      <c r="H247" s="93"/>
      <c r="I247" s="197"/>
      <c r="J247" s="162"/>
      <c r="K247" s="251"/>
      <c r="L247" s="174"/>
      <c r="M247" s="46">
        <f>SUM(M244:M246)</f>
        <v>0</v>
      </c>
      <c r="N247" s="46">
        <f>SUM(G247:M247)</f>
        <v>0</v>
      </c>
    </row>
    <row r="248" spans="2:254" s="98" customFormat="1" x14ac:dyDescent="0.2">
      <c r="B248" s="297">
        <v>48</v>
      </c>
      <c r="C248" s="88" t="s">
        <v>273</v>
      </c>
      <c r="D248" s="42" t="s">
        <v>6</v>
      </c>
      <c r="E248" s="180">
        <v>2</v>
      </c>
      <c r="F248" s="14"/>
      <c r="G248" s="14">
        <f>E248*F248</f>
        <v>0</v>
      </c>
      <c r="H248" s="106" t="s">
        <v>274</v>
      </c>
      <c r="I248" s="42" t="s">
        <v>6</v>
      </c>
      <c r="J248" s="150">
        <v>1</v>
      </c>
      <c r="K248" s="276">
        <f>J248*E248</f>
        <v>2</v>
      </c>
      <c r="L248" s="173"/>
      <c r="M248" s="44">
        <f>K248*L248</f>
        <v>0</v>
      </c>
      <c r="N248" s="44"/>
    </row>
    <row r="249" spans="2:254" s="98" customFormat="1" x14ac:dyDescent="0.2">
      <c r="B249" s="297"/>
      <c r="C249" s="417"/>
      <c r="D249" s="192"/>
      <c r="E249" s="20"/>
      <c r="F249" s="52"/>
      <c r="G249" s="170"/>
      <c r="H249" s="106"/>
      <c r="I249" s="192"/>
      <c r="J249" s="161"/>
      <c r="K249" s="250"/>
      <c r="L249" s="173"/>
      <c r="M249" s="44"/>
      <c r="N249" s="34"/>
    </row>
    <row r="250" spans="2:254" s="98" customFormat="1" x14ac:dyDescent="0.2">
      <c r="B250" s="297"/>
      <c r="C250" s="418"/>
      <c r="D250" s="192"/>
      <c r="E250" s="20"/>
      <c r="F250" s="52"/>
      <c r="G250" s="170"/>
      <c r="H250" s="106"/>
      <c r="I250" s="192"/>
      <c r="J250" s="161"/>
      <c r="K250" s="250"/>
      <c r="L250" s="173"/>
      <c r="M250" s="44"/>
      <c r="N250" s="34"/>
    </row>
    <row r="251" spans="2:254" s="98" customFormat="1" x14ac:dyDescent="0.2">
      <c r="B251" s="298"/>
      <c r="C251" s="91" t="s">
        <v>5</v>
      </c>
      <c r="D251" s="197"/>
      <c r="E251" s="21"/>
      <c r="F251" s="242"/>
      <c r="G251" s="27">
        <f>SUM(G248:G250)</f>
        <v>0</v>
      </c>
      <c r="H251" s="93"/>
      <c r="I251" s="197"/>
      <c r="J251" s="162"/>
      <c r="K251" s="251"/>
      <c r="L251" s="174"/>
      <c r="M251" s="46">
        <f>SUM(M248:M250)</f>
        <v>0</v>
      </c>
      <c r="N251" s="46">
        <f>SUM(G251:M251)</f>
        <v>0</v>
      </c>
    </row>
    <row r="252" spans="2:254" s="128" customFormat="1" x14ac:dyDescent="0.2">
      <c r="B252" s="297"/>
      <c r="C252" s="350" t="s">
        <v>109</v>
      </c>
      <c r="D252" s="42"/>
      <c r="E252" s="15"/>
      <c r="F252" s="52"/>
      <c r="G252" s="14"/>
      <c r="H252" s="351"/>
      <c r="I252" s="42"/>
      <c r="J252" s="164"/>
      <c r="K252" s="213"/>
      <c r="L252" s="173"/>
      <c r="M252" s="14"/>
      <c r="N252" s="14"/>
    </row>
    <row r="253" spans="2:254" s="113" customFormat="1" x14ac:dyDescent="0.2">
      <c r="B253" s="303">
        <v>49</v>
      </c>
      <c r="C253" s="115" t="s">
        <v>237</v>
      </c>
      <c r="D253" s="78" t="s">
        <v>6</v>
      </c>
      <c r="E253" s="80">
        <f>SUM(E259:E260)</f>
        <v>2</v>
      </c>
      <c r="F253" s="80"/>
      <c r="G253" s="80">
        <f>E253*F253</f>
        <v>0</v>
      </c>
      <c r="H253" s="39" t="s">
        <v>88</v>
      </c>
      <c r="I253" s="189" t="s">
        <v>6</v>
      </c>
      <c r="J253" s="185">
        <v>6</v>
      </c>
      <c r="K253" s="187">
        <f>J253*E253</f>
        <v>12</v>
      </c>
      <c r="L253" s="173"/>
      <c r="M253" s="68">
        <f>K253*L253</f>
        <v>0</v>
      </c>
      <c r="N253" s="68"/>
    </row>
    <row r="254" spans="2:254" s="98" customFormat="1" x14ac:dyDescent="0.2">
      <c r="B254" s="303"/>
      <c r="C254" s="115" t="s">
        <v>242</v>
      </c>
      <c r="D254" s="78"/>
      <c r="E254" s="66"/>
      <c r="F254" s="80"/>
      <c r="G254" s="80"/>
      <c r="H254" s="115" t="s">
        <v>89</v>
      </c>
      <c r="I254" s="189" t="s">
        <v>6</v>
      </c>
      <c r="J254" s="67">
        <v>0.4</v>
      </c>
      <c r="K254" s="187">
        <f>J254*E253</f>
        <v>0.8</v>
      </c>
      <c r="L254" s="262"/>
      <c r="M254" s="68">
        <f>K254*L254</f>
        <v>0</v>
      </c>
      <c r="N254" s="85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3"/>
      <c r="BD254" s="113"/>
      <c r="BE254" s="113"/>
      <c r="BF254" s="113"/>
      <c r="BG254" s="113"/>
      <c r="BH254" s="113"/>
      <c r="BI254" s="113"/>
      <c r="BJ254" s="113"/>
      <c r="BK254" s="113"/>
      <c r="BL254" s="113"/>
      <c r="BM254" s="113"/>
      <c r="BN254" s="113"/>
      <c r="BO254" s="113"/>
      <c r="BP254" s="113"/>
      <c r="BQ254" s="113"/>
      <c r="BR254" s="113"/>
      <c r="BS254" s="113"/>
      <c r="BT254" s="113"/>
      <c r="BU254" s="113"/>
      <c r="BV254" s="113"/>
      <c r="BW254" s="113"/>
      <c r="BX254" s="113"/>
      <c r="BY254" s="113"/>
      <c r="BZ254" s="113"/>
      <c r="CA254" s="113"/>
      <c r="CB254" s="113"/>
      <c r="CC254" s="113"/>
      <c r="CD254" s="113"/>
      <c r="CE254" s="113"/>
      <c r="CF254" s="113"/>
      <c r="CG254" s="113"/>
      <c r="CH254" s="113"/>
      <c r="CI254" s="113"/>
      <c r="CJ254" s="113"/>
      <c r="CK254" s="113"/>
      <c r="CL254" s="113"/>
      <c r="CM254" s="113"/>
      <c r="CN254" s="113"/>
      <c r="CO254" s="113"/>
      <c r="CP254" s="113"/>
      <c r="CQ254" s="113"/>
      <c r="CR254" s="113"/>
      <c r="CS254" s="113"/>
      <c r="CT254" s="113"/>
      <c r="CU254" s="113"/>
      <c r="CV254" s="113"/>
      <c r="CW254" s="113"/>
      <c r="CX254" s="113"/>
      <c r="CY254" s="113"/>
      <c r="CZ254" s="113"/>
      <c r="DA254" s="113"/>
      <c r="DB254" s="113"/>
      <c r="DC254" s="113"/>
      <c r="DD254" s="113"/>
      <c r="DE254" s="113"/>
      <c r="DF254" s="113"/>
      <c r="DG254" s="113"/>
      <c r="DH254" s="113"/>
      <c r="DI254" s="113"/>
      <c r="DJ254" s="113"/>
      <c r="DK254" s="113"/>
      <c r="DL254" s="113"/>
      <c r="DM254" s="113"/>
      <c r="DN254" s="113"/>
      <c r="DO254" s="113"/>
      <c r="DP254" s="113"/>
      <c r="DQ254" s="113"/>
      <c r="DR254" s="113"/>
      <c r="DS254" s="113"/>
      <c r="DT254" s="113"/>
      <c r="DU254" s="113"/>
      <c r="DV254" s="113"/>
      <c r="DW254" s="113"/>
      <c r="DX254" s="113"/>
      <c r="DY254" s="113"/>
      <c r="DZ254" s="113"/>
      <c r="EA254" s="113"/>
      <c r="EB254" s="113"/>
      <c r="EC254" s="113"/>
      <c r="ED254" s="113"/>
      <c r="EE254" s="113"/>
      <c r="EF254" s="113"/>
      <c r="EG254" s="113"/>
      <c r="EH254" s="113"/>
      <c r="EI254" s="113"/>
      <c r="EJ254" s="113"/>
      <c r="EK254" s="113"/>
      <c r="EL254" s="113"/>
      <c r="EM254" s="113"/>
      <c r="EN254" s="113"/>
      <c r="EO254" s="113"/>
      <c r="EP254" s="113"/>
      <c r="EQ254" s="113"/>
      <c r="ER254" s="113"/>
      <c r="ES254" s="113"/>
      <c r="ET254" s="113"/>
      <c r="EU254" s="113"/>
      <c r="EV254" s="113"/>
      <c r="EW254" s="113"/>
      <c r="EX254" s="113"/>
      <c r="EY254" s="113"/>
      <c r="EZ254" s="113"/>
      <c r="FA254" s="113"/>
      <c r="FB254" s="113"/>
      <c r="FC254" s="113"/>
      <c r="FD254" s="113"/>
      <c r="FE254" s="113"/>
      <c r="FF254" s="113"/>
      <c r="FG254" s="113"/>
      <c r="FH254" s="113"/>
      <c r="FI254" s="113"/>
      <c r="FJ254" s="113"/>
      <c r="FK254" s="113"/>
      <c r="FL254" s="113"/>
      <c r="FM254" s="113"/>
      <c r="FN254" s="113"/>
      <c r="FO254" s="113"/>
      <c r="FP254" s="113"/>
      <c r="FQ254" s="113"/>
      <c r="FR254" s="113"/>
      <c r="FS254" s="113"/>
      <c r="FT254" s="113"/>
      <c r="FU254" s="113"/>
      <c r="FV254" s="113"/>
      <c r="FW254" s="113"/>
      <c r="FX254" s="113"/>
      <c r="FY254" s="113"/>
      <c r="FZ254" s="113"/>
      <c r="GA254" s="113"/>
      <c r="GB254" s="113"/>
      <c r="GC254" s="113"/>
      <c r="GD254" s="113"/>
      <c r="GE254" s="113"/>
      <c r="GF254" s="113"/>
      <c r="GG254" s="113"/>
      <c r="GH254" s="113"/>
      <c r="GI254" s="113"/>
      <c r="GJ254" s="113"/>
      <c r="GK254" s="113"/>
      <c r="GL254" s="113"/>
      <c r="GM254" s="113"/>
      <c r="GN254" s="113"/>
      <c r="GO254" s="113"/>
      <c r="GP254" s="113"/>
      <c r="GQ254" s="113"/>
      <c r="GR254" s="113"/>
      <c r="GS254" s="113"/>
      <c r="GT254" s="113"/>
      <c r="GU254" s="113"/>
      <c r="GV254" s="113"/>
      <c r="GW254" s="113"/>
      <c r="GX254" s="113"/>
      <c r="GY254" s="113"/>
      <c r="GZ254" s="113"/>
      <c r="HA254" s="113"/>
      <c r="HB254" s="113"/>
      <c r="HC254" s="113"/>
      <c r="HD254" s="113"/>
      <c r="HE254" s="113"/>
      <c r="HF254" s="113"/>
      <c r="HG254" s="113"/>
      <c r="HH254" s="113"/>
      <c r="HI254" s="113"/>
      <c r="HJ254" s="113"/>
      <c r="HK254" s="113"/>
      <c r="HL254" s="113"/>
      <c r="HM254" s="113"/>
      <c r="HN254" s="113"/>
      <c r="HO254" s="113"/>
      <c r="HP254" s="113"/>
      <c r="HQ254" s="113"/>
      <c r="HR254" s="113"/>
      <c r="HS254" s="113"/>
      <c r="HT254" s="113"/>
      <c r="HU254" s="113"/>
      <c r="HV254" s="113"/>
      <c r="HW254" s="113"/>
      <c r="HX254" s="113"/>
      <c r="HY254" s="113"/>
      <c r="HZ254" s="113"/>
      <c r="IA254" s="113"/>
      <c r="IB254" s="113"/>
      <c r="IC254" s="113"/>
      <c r="ID254" s="113"/>
      <c r="IE254" s="113"/>
      <c r="IF254" s="113"/>
      <c r="IG254" s="113"/>
      <c r="IH254" s="113"/>
      <c r="II254" s="113"/>
      <c r="IJ254" s="113"/>
      <c r="IK254" s="113"/>
      <c r="IL254" s="113"/>
      <c r="IM254" s="113"/>
      <c r="IN254" s="113"/>
      <c r="IO254" s="113"/>
      <c r="IP254" s="113"/>
      <c r="IQ254" s="113"/>
      <c r="IR254" s="113"/>
      <c r="IS254" s="113"/>
      <c r="IT254" s="113"/>
    </row>
    <row r="255" spans="2:254" s="113" customFormat="1" x14ac:dyDescent="0.2">
      <c r="B255" s="303"/>
      <c r="D255" s="110"/>
      <c r="E255" s="39"/>
      <c r="F255" s="80"/>
      <c r="G255" s="80"/>
      <c r="H255" s="115" t="s">
        <v>239</v>
      </c>
      <c r="I255" s="189" t="s">
        <v>6</v>
      </c>
      <c r="J255" s="185">
        <v>30</v>
      </c>
      <c r="K255" s="187">
        <f>J255*E253</f>
        <v>60</v>
      </c>
      <c r="L255" s="262"/>
      <c r="M255" s="68">
        <f>K255*L255</f>
        <v>0</v>
      </c>
      <c r="N255" s="68"/>
    </row>
    <row r="256" spans="2:254" s="98" customFormat="1" x14ac:dyDescent="0.2">
      <c r="B256" s="303"/>
      <c r="D256" s="106"/>
      <c r="E256" s="72"/>
      <c r="F256" s="80"/>
      <c r="G256" s="80"/>
      <c r="H256" s="115" t="s">
        <v>240</v>
      </c>
      <c r="I256" s="189" t="s">
        <v>6</v>
      </c>
      <c r="J256" s="185">
        <v>1</v>
      </c>
      <c r="K256" s="187">
        <f>J256*E253</f>
        <v>2</v>
      </c>
      <c r="L256" s="262"/>
      <c r="M256" s="68">
        <f>K256*L256</f>
        <v>0</v>
      </c>
      <c r="N256" s="68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/>
      <c r="BI256" s="113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13"/>
      <c r="BT256" s="113"/>
      <c r="BU256" s="113"/>
      <c r="BV256" s="113"/>
      <c r="BW256" s="113"/>
      <c r="BX256" s="113"/>
      <c r="BY256" s="113"/>
      <c r="BZ256" s="113"/>
      <c r="CA256" s="113"/>
      <c r="CB256" s="113"/>
      <c r="CC256" s="113"/>
      <c r="CD256" s="113"/>
      <c r="CE256" s="113"/>
      <c r="CF256" s="113"/>
      <c r="CG256" s="113"/>
      <c r="CH256" s="113"/>
      <c r="CI256" s="113"/>
      <c r="CJ256" s="113"/>
      <c r="CK256" s="113"/>
      <c r="CL256" s="113"/>
      <c r="CM256" s="113"/>
      <c r="CN256" s="113"/>
      <c r="CO256" s="113"/>
      <c r="CP256" s="113"/>
      <c r="CQ256" s="113"/>
      <c r="CR256" s="113"/>
      <c r="CS256" s="113"/>
      <c r="CT256" s="113"/>
      <c r="CU256" s="113"/>
      <c r="CV256" s="113"/>
      <c r="CW256" s="113"/>
      <c r="CX256" s="113"/>
      <c r="CY256" s="113"/>
      <c r="CZ256" s="113"/>
      <c r="DA256" s="113"/>
      <c r="DB256" s="113"/>
      <c r="DC256" s="113"/>
      <c r="DD256" s="113"/>
      <c r="DE256" s="113"/>
      <c r="DF256" s="113"/>
      <c r="DG256" s="113"/>
      <c r="DH256" s="113"/>
      <c r="DI256" s="113"/>
      <c r="DJ256" s="113"/>
      <c r="DK256" s="113"/>
      <c r="DL256" s="113"/>
      <c r="DM256" s="113"/>
      <c r="DN256" s="113"/>
      <c r="DO256" s="113"/>
      <c r="DP256" s="113"/>
      <c r="DQ256" s="113"/>
      <c r="DR256" s="113"/>
      <c r="DS256" s="113"/>
      <c r="DT256" s="113"/>
      <c r="DU256" s="113"/>
      <c r="DV256" s="113"/>
      <c r="DW256" s="113"/>
      <c r="DX256" s="113"/>
      <c r="DY256" s="113"/>
      <c r="DZ256" s="113"/>
      <c r="EA256" s="113"/>
      <c r="EB256" s="113"/>
      <c r="EC256" s="113"/>
      <c r="ED256" s="113"/>
      <c r="EE256" s="113"/>
      <c r="EF256" s="113"/>
      <c r="EG256" s="113"/>
      <c r="EH256" s="113"/>
      <c r="EI256" s="113"/>
      <c r="EJ256" s="113"/>
      <c r="EK256" s="113"/>
      <c r="EL256" s="113"/>
      <c r="EM256" s="113"/>
      <c r="EN256" s="113"/>
      <c r="EO256" s="113"/>
      <c r="EP256" s="113"/>
      <c r="EQ256" s="113"/>
      <c r="ER256" s="113"/>
      <c r="ES256" s="113"/>
      <c r="ET256" s="113"/>
      <c r="EU256" s="113"/>
      <c r="EV256" s="113"/>
      <c r="EW256" s="113"/>
      <c r="EX256" s="113"/>
      <c r="EY256" s="113"/>
      <c r="EZ256" s="113"/>
      <c r="FA256" s="113"/>
      <c r="FB256" s="113"/>
      <c r="FC256" s="113"/>
      <c r="FD256" s="113"/>
      <c r="FE256" s="113"/>
      <c r="FF256" s="113"/>
      <c r="FG256" s="113"/>
      <c r="FH256" s="113"/>
      <c r="FI256" s="113"/>
      <c r="FJ256" s="113"/>
      <c r="FK256" s="113"/>
      <c r="FL256" s="113"/>
      <c r="FM256" s="113"/>
      <c r="FN256" s="113"/>
      <c r="FO256" s="113"/>
      <c r="FP256" s="113"/>
      <c r="FQ256" s="113"/>
      <c r="FR256" s="113"/>
      <c r="FS256" s="113"/>
      <c r="FT256" s="113"/>
      <c r="FU256" s="113"/>
      <c r="FV256" s="113"/>
      <c r="FW256" s="113"/>
      <c r="FX256" s="113"/>
      <c r="FY256" s="113"/>
      <c r="FZ256" s="113"/>
      <c r="GA256" s="113"/>
      <c r="GB256" s="113"/>
      <c r="GC256" s="113"/>
      <c r="GD256" s="113"/>
      <c r="GE256" s="113"/>
      <c r="GF256" s="113"/>
      <c r="GG256" s="113"/>
      <c r="GH256" s="113"/>
      <c r="GI256" s="113"/>
      <c r="GJ256" s="113"/>
      <c r="GK256" s="113"/>
      <c r="GL256" s="113"/>
      <c r="GM256" s="113"/>
      <c r="GN256" s="113"/>
      <c r="GO256" s="113"/>
      <c r="GP256" s="113"/>
      <c r="GQ256" s="113"/>
      <c r="GR256" s="113"/>
      <c r="GS256" s="113"/>
      <c r="GT256" s="113"/>
      <c r="GU256" s="113"/>
      <c r="GV256" s="113"/>
      <c r="GW256" s="113"/>
      <c r="GX256" s="113"/>
      <c r="GY256" s="113"/>
      <c r="GZ256" s="113"/>
      <c r="HA256" s="113"/>
      <c r="HB256" s="113"/>
      <c r="HC256" s="113"/>
      <c r="HD256" s="113"/>
      <c r="HE256" s="113"/>
      <c r="HF256" s="113"/>
      <c r="HG256" s="113"/>
      <c r="HH256" s="113"/>
      <c r="HI256" s="113"/>
      <c r="HJ256" s="113"/>
      <c r="HK256" s="113"/>
      <c r="HL256" s="113"/>
      <c r="HM256" s="113"/>
      <c r="HN256" s="113"/>
      <c r="HO256" s="113"/>
      <c r="HP256" s="113"/>
      <c r="HQ256" s="113"/>
      <c r="HR256" s="113"/>
      <c r="HS256" s="113"/>
      <c r="HT256" s="113"/>
      <c r="HU256" s="113"/>
      <c r="HV256" s="113"/>
      <c r="HW256" s="113"/>
      <c r="HX256" s="113"/>
      <c r="HY256" s="113"/>
      <c r="HZ256" s="113"/>
      <c r="IA256" s="113"/>
      <c r="IB256" s="113"/>
      <c r="IC256" s="113"/>
      <c r="ID256" s="113"/>
      <c r="IE256" s="113"/>
      <c r="IF256" s="113"/>
      <c r="IG256" s="113"/>
      <c r="IH256" s="113"/>
      <c r="II256" s="113"/>
      <c r="IJ256" s="113"/>
      <c r="IK256" s="113"/>
      <c r="IL256" s="113"/>
      <c r="IM256" s="113"/>
      <c r="IN256" s="113"/>
      <c r="IO256" s="113"/>
      <c r="IP256" s="113"/>
      <c r="IQ256" s="113"/>
      <c r="IR256" s="113"/>
      <c r="IS256" s="113"/>
      <c r="IT256" s="113"/>
    </row>
    <row r="257" spans="2:254" s="98" customFormat="1" x14ac:dyDescent="0.2">
      <c r="B257" s="303"/>
      <c r="C257" s="113"/>
      <c r="D257" s="78"/>
      <c r="E257" s="66"/>
      <c r="F257" s="80"/>
      <c r="G257" s="80"/>
      <c r="H257" s="115" t="s">
        <v>241</v>
      </c>
      <c r="I257" s="189" t="s">
        <v>6</v>
      </c>
      <c r="J257" s="185">
        <v>2</v>
      </c>
      <c r="K257" s="187">
        <f>J257*E253</f>
        <v>4</v>
      </c>
      <c r="L257" s="262"/>
      <c r="M257" s="68">
        <f>K257*L257</f>
        <v>0</v>
      </c>
      <c r="N257" s="68"/>
      <c r="O257" s="113"/>
      <c r="P257" s="422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3"/>
      <c r="BW257" s="113"/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113"/>
      <c r="CL257" s="113"/>
      <c r="CM257" s="113"/>
      <c r="CN257" s="113"/>
      <c r="CO257" s="113"/>
      <c r="CP257" s="113"/>
      <c r="CQ257" s="113"/>
      <c r="CR257" s="113"/>
      <c r="CS257" s="113"/>
      <c r="CT257" s="113"/>
      <c r="CU257" s="113"/>
      <c r="CV257" s="113"/>
      <c r="CW257" s="113"/>
      <c r="CX257" s="113"/>
      <c r="CY257" s="113"/>
      <c r="CZ257" s="113"/>
      <c r="DA257" s="113"/>
      <c r="DB257" s="113"/>
      <c r="DC257" s="113"/>
      <c r="DD257" s="113"/>
      <c r="DE257" s="113"/>
      <c r="DF257" s="113"/>
      <c r="DG257" s="113"/>
      <c r="DH257" s="113"/>
      <c r="DI257" s="113"/>
      <c r="DJ257" s="113"/>
      <c r="DK257" s="113"/>
      <c r="DL257" s="113"/>
      <c r="DM257" s="113"/>
      <c r="DN257" s="113"/>
      <c r="DO257" s="113"/>
      <c r="DP257" s="113"/>
      <c r="DQ257" s="113"/>
      <c r="DR257" s="113"/>
      <c r="DS257" s="113"/>
      <c r="DT257" s="113"/>
      <c r="DU257" s="113"/>
      <c r="DV257" s="113"/>
      <c r="DW257" s="113"/>
      <c r="DX257" s="113"/>
      <c r="DY257" s="113"/>
      <c r="DZ257" s="113"/>
      <c r="EA257" s="113"/>
      <c r="EB257" s="113"/>
      <c r="EC257" s="113"/>
      <c r="ED257" s="113"/>
      <c r="EE257" s="113"/>
      <c r="EF257" s="113"/>
      <c r="EG257" s="113"/>
      <c r="EH257" s="113"/>
      <c r="EI257" s="113"/>
      <c r="EJ257" s="113"/>
      <c r="EK257" s="113"/>
      <c r="EL257" s="113"/>
      <c r="EM257" s="113"/>
      <c r="EN257" s="113"/>
      <c r="EO257" s="113"/>
      <c r="EP257" s="113"/>
      <c r="EQ257" s="113"/>
      <c r="ER257" s="113"/>
      <c r="ES257" s="113"/>
      <c r="ET257" s="113"/>
      <c r="EU257" s="113"/>
      <c r="EV257" s="113"/>
      <c r="EW257" s="113"/>
      <c r="EX257" s="113"/>
      <c r="EY257" s="113"/>
      <c r="EZ257" s="113"/>
      <c r="FA257" s="113"/>
      <c r="FB257" s="113"/>
      <c r="FC257" s="113"/>
      <c r="FD257" s="113"/>
      <c r="FE257" s="113"/>
      <c r="FF257" s="113"/>
      <c r="FG257" s="113"/>
      <c r="FH257" s="113"/>
      <c r="FI257" s="113"/>
      <c r="FJ257" s="113"/>
      <c r="FK257" s="113"/>
      <c r="FL257" s="113"/>
      <c r="FM257" s="113"/>
      <c r="FN257" s="113"/>
      <c r="FO257" s="113"/>
      <c r="FP257" s="113"/>
      <c r="FQ257" s="113"/>
      <c r="FR257" s="113"/>
      <c r="FS257" s="113"/>
      <c r="FT257" s="113"/>
      <c r="FU257" s="113"/>
      <c r="FV257" s="113"/>
      <c r="FW257" s="113"/>
      <c r="FX257" s="113"/>
      <c r="FY257" s="113"/>
      <c r="FZ257" s="113"/>
      <c r="GA257" s="113"/>
      <c r="GB257" s="113"/>
      <c r="GC257" s="113"/>
      <c r="GD257" s="113"/>
      <c r="GE257" s="113"/>
      <c r="GF257" s="113"/>
      <c r="GG257" s="113"/>
      <c r="GH257" s="113"/>
      <c r="GI257" s="113"/>
      <c r="GJ257" s="113"/>
      <c r="GK257" s="113"/>
      <c r="GL257" s="113"/>
      <c r="GM257" s="113"/>
      <c r="GN257" s="113"/>
      <c r="GO257" s="113"/>
      <c r="GP257" s="113"/>
      <c r="GQ257" s="113"/>
      <c r="GR257" s="113"/>
      <c r="GS257" s="113"/>
      <c r="GT257" s="113"/>
      <c r="GU257" s="113"/>
      <c r="GV257" s="113"/>
      <c r="GW257" s="113"/>
      <c r="GX257" s="113"/>
      <c r="GY257" s="113"/>
      <c r="GZ257" s="113"/>
      <c r="HA257" s="113"/>
      <c r="HB257" s="113"/>
      <c r="HC257" s="113"/>
      <c r="HD257" s="113"/>
      <c r="HE257" s="113"/>
      <c r="HF257" s="113"/>
      <c r="HG257" s="113"/>
      <c r="HH257" s="113"/>
      <c r="HI257" s="113"/>
      <c r="HJ257" s="113"/>
      <c r="HK257" s="113"/>
      <c r="HL257" s="113"/>
      <c r="HM257" s="113"/>
      <c r="HN257" s="113"/>
      <c r="HO257" s="113"/>
      <c r="HP257" s="113"/>
      <c r="HQ257" s="113"/>
      <c r="HR257" s="113"/>
      <c r="HS257" s="113"/>
      <c r="HT257" s="113"/>
      <c r="HU257" s="113"/>
      <c r="HV257" s="113"/>
      <c r="HW257" s="113"/>
      <c r="HX257" s="113"/>
      <c r="HY257" s="113"/>
      <c r="HZ257" s="113"/>
      <c r="IA257" s="113"/>
      <c r="IB257" s="113"/>
      <c r="IC257" s="113"/>
      <c r="ID257" s="113"/>
      <c r="IE257" s="113"/>
      <c r="IF257" s="113"/>
      <c r="IG257" s="113"/>
      <c r="IH257" s="113"/>
      <c r="II257" s="113"/>
      <c r="IJ257" s="113"/>
      <c r="IK257" s="113"/>
      <c r="IL257" s="113"/>
      <c r="IM257" s="113"/>
      <c r="IN257" s="113"/>
      <c r="IO257" s="113"/>
      <c r="IP257" s="113"/>
      <c r="IQ257" s="113"/>
      <c r="IR257" s="113"/>
      <c r="IS257" s="113"/>
      <c r="IT257" s="113"/>
    </row>
    <row r="258" spans="2:254" s="98" customFormat="1" x14ac:dyDescent="0.2">
      <c r="B258" s="303"/>
      <c r="C258" s="113"/>
      <c r="D258" s="78"/>
      <c r="E258" s="66"/>
      <c r="F258" s="80"/>
      <c r="G258" s="80"/>
      <c r="H258" s="115"/>
      <c r="I258" s="189"/>
      <c r="J258" s="185"/>
      <c r="K258" s="187"/>
      <c r="L258" s="262"/>
      <c r="M258" s="68"/>
      <c r="N258" s="68"/>
      <c r="O258" s="113"/>
      <c r="P258" s="422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  <c r="CL258" s="113"/>
      <c r="CM258" s="113"/>
      <c r="CN258" s="113"/>
      <c r="CO258" s="113"/>
      <c r="CP258" s="113"/>
      <c r="CQ258" s="113"/>
      <c r="CR258" s="113"/>
      <c r="CS258" s="113"/>
      <c r="CT258" s="113"/>
      <c r="CU258" s="113"/>
      <c r="CV258" s="113"/>
      <c r="CW258" s="113"/>
      <c r="CX258" s="113"/>
      <c r="CY258" s="113"/>
      <c r="CZ258" s="113"/>
      <c r="DA258" s="113"/>
      <c r="DB258" s="113"/>
      <c r="DC258" s="113"/>
      <c r="DD258" s="113"/>
      <c r="DE258" s="113"/>
      <c r="DF258" s="113"/>
      <c r="DG258" s="113"/>
      <c r="DH258" s="113"/>
      <c r="DI258" s="113"/>
      <c r="DJ258" s="113"/>
      <c r="DK258" s="113"/>
      <c r="DL258" s="113"/>
      <c r="DM258" s="113"/>
      <c r="DN258" s="113"/>
      <c r="DO258" s="113"/>
      <c r="DP258" s="113"/>
      <c r="DQ258" s="113"/>
      <c r="DR258" s="113"/>
      <c r="DS258" s="113"/>
      <c r="DT258" s="113"/>
      <c r="DU258" s="113"/>
      <c r="DV258" s="113"/>
      <c r="DW258" s="113"/>
      <c r="DX258" s="113"/>
      <c r="DY258" s="113"/>
      <c r="DZ258" s="113"/>
      <c r="EA258" s="113"/>
      <c r="EB258" s="113"/>
      <c r="EC258" s="113"/>
      <c r="ED258" s="113"/>
      <c r="EE258" s="113"/>
      <c r="EF258" s="113"/>
      <c r="EG258" s="113"/>
      <c r="EH258" s="113"/>
      <c r="EI258" s="113"/>
      <c r="EJ258" s="113"/>
      <c r="EK258" s="113"/>
      <c r="EL258" s="113"/>
      <c r="EM258" s="113"/>
      <c r="EN258" s="113"/>
      <c r="EO258" s="113"/>
      <c r="EP258" s="113"/>
      <c r="EQ258" s="113"/>
      <c r="ER258" s="113"/>
      <c r="ES258" s="113"/>
      <c r="ET258" s="113"/>
      <c r="EU258" s="113"/>
      <c r="EV258" s="113"/>
      <c r="EW258" s="113"/>
      <c r="EX258" s="113"/>
      <c r="EY258" s="113"/>
      <c r="EZ258" s="113"/>
      <c r="FA258" s="113"/>
      <c r="FB258" s="113"/>
      <c r="FC258" s="113"/>
      <c r="FD258" s="113"/>
      <c r="FE258" s="113"/>
      <c r="FF258" s="113"/>
      <c r="FG258" s="113"/>
      <c r="FH258" s="113"/>
      <c r="FI258" s="113"/>
      <c r="FJ258" s="113"/>
      <c r="FK258" s="113"/>
      <c r="FL258" s="113"/>
      <c r="FM258" s="113"/>
      <c r="FN258" s="113"/>
      <c r="FO258" s="113"/>
      <c r="FP258" s="113"/>
      <c r="FQ258" s="113"/>
      <c r="FR258" s="113"/>
      <c r="FS258" s="113"/>
      <c r="FT258" s="113"/>
      <c r="FU258" s="113"/>
      <c r="FV258" s="113"/>
      <c r="FW258" s="113"/>
      <c r="FX258" s="113"/>
      <c r="FY258" s="113"/>
      <c r="FZ258" s="113"/>
      <c r="GA258" s="113"/>
      <c r="GB258" s="113"/>
      <c r="GC258" s="113"/>
      <c r="GD258" s="113"/>
      <c r="GE258" s="113"/>
      <c r="GF258" s="113"/>
      <c r="GG258" s="113"/>
      <c r="GH258" s="113"/>
      <c r="GI258" s="113"/>
      <c r="GJ258" s="113"/>
      <c r="GK258" s="113"/>
      <c r="GL258" s="113"/>
      <c r="GM258" s="113"/>
      <c r="GN258" s="113"/>
      <c r="GO258" s="113"/>
      <c r="GP258" s="113"/>
      <c r="GQ258" s="113"/>
      <c r="GR258" s="113"/>
      <c r="GS258" s="113"/>
      <c r="GT258" s="113"/>
      <c r="GU258" s="113"/>
      <c r="GV258" s="113"/>
      <c r="GW258" s="113"/>
      <c r="GX258" s="113"/>
      <c r="GY258" s="113"/>
      <c r="GZ258" s="113"/>
      <c r="HA258" s="113"/>
      <c r="HB258" s="113"/>
      <c r="HC258" s="113"/>
      <c r="HD258" s="113"/>
      <c r="HE258" s="113"/>
      <c r="HF258" s="113"/>
      <c r="HG258" s="113"/>
      <c r="HH258" s="113"/>
      <c r="HI258" s="113"/>
      <c r="HJ258" s="113"/>
      <c r="HK258" s="113"/>
      <c r="HL258" s="113"/>
      <c r="HM258" s="113"/>
      <c r="HN258" s="113"/>
      <c r="HO258" s="113"/>
      <c r="HP258" s="113"/>
      <c r="HQ258" s="113"/>
      <c r="HR258" s="113"/>
      <c r="HS258" s="113"/>
      <c r="HT258" s="113"/>
      <c r="HU258" s="113"/>
      <c r="HV258" s="113"/>
      <c r="HW258" s="113"/>
      <c r="HX258" s="113"/>
      <c r="HY258" s="113"/>
      <c r="HZ258" s="113"/>
      <c r="IA258" s="113"/>
      <c r="IB258" s="113"/>
      <c r="IC258" s="113"/>
      <c r="ID258" s="113"/>
      <c r="IE258" s="113"/>
      <c r="IF258" s="113"/>
      <c r="IG258" s="113"/>
      <c r="IH258" s="113"/>
      <c r="II258" s="113"/>
      <c r="IJ258" s="113"/>
      <c r="IK258" s="113"/>
      <c r="IL258" s="113"/>
      <c r="IM258" s="113"/>
      <c r="IN258" s="113"/>
      <c r="IO258" s="113"/>
      <c r="IP258" s="113"/>
      <c r="IQ258" s="113"/>
      <c r="IR258" s="113"/>
      <c r="IS258" s="113"/>
      <c r="IT258" s="113"/>
    </row>
    <row r="259" spans="2:254" s="113" customFormat="1" x14ac:dyDescent="0.2">
      <c r="B259" s="303"/>
      <c r="C259" s="236" t="s">
        <v>243</v>
      </c>
      <c r="D259" s="78" t="s">
        <v>238</v>
      </c>
      <c r="E259" s="66">
        <v>1</v>
      </c>
      <c r="F259" s="80"/>
      <c r="G259" s="80"/>
      <c r="H259" s="18" t="s">
        <v>245</v>
      </c>
      <c r="I259" s="189" t="s">
        <v>6</v>
      </c>
      <c r="J259" s="185">
        <v>1</v>
      </c>
      <c r="K259" s="187">
        <f>J259*E259</f>
        <v>1</v>
      </c>
      <c r="L259" s="173"/>
      <c r="M259" s="68">
        <f>K259*L259</f>
        <v>0</v>
      </c>
      <c r="N259" s="68"/>
      <c r="P259" s="422"/>
    </row>
    <row r="260" spans="2:254" s="113" customFormat="1" x14ac:dyDescent="0.2">
      <c r="B260" s="303"/>
      <c r="C260" s="236" t="s">
        <v>244</v>
      </c>
      <c r="D260" s="78" t="s">
        <v>238</v>
      </c>
      <c r="E260" s="66">
        <v>1</v>
      </c>
      <c r="F260" s="80"/>
      <c r="G260" s="80"/>
      <c r="H260" s="18" t="s">
        <v>246</v>
      </c>
      <c r="I260" s="189" t="s">
        <v>6</v>
      </c>
      <c r="J260" s="185">
        <v>1</v>
      </c>
      <c r="K260" s="187">
        <f>J260*E260</f>
        <v>1</v>
      </c>
      <c r="L260" s="173"/>
      <c r="M260" s="68">
        <f>K260*L260</f>
        <v>0</v>
      </c>
      <c r="N260" s="68"/>
      <c r="P260" s="422"/>
    </row>
    <row r="261" spans="2:254" s="113" customFormat="1" x14ac:dyDescent="0.2">
      <c r="B261" s="303"/>
      <c r="C261" s="237"/>
      <c r="D261" s="78"/>
      <c r="E261" s="80"/>
      <c r="F261" s="80"/>
      <c r="G261" s="80"/>
      <c r="H261" s="115"/>
      <c r="I261" s="189"/>
      <c r="J261" s="67"/>
      <c r="K261" s="187"/>
      <c r="L261" s="262"/>
      <c r="M261" s="68"/>
      <c r="N261" s="85"/>
    </row>
    <row r="262" spans="2:254" s="98" customFormat="1" x14ac:dyDescent="0.2">
      <c r="B262" s="304"/>
      <c r="C262" s="74" t="s">
        <v>5</v>
      </c>
      <c r="D262" s="81"/>
      <c r="E262" s="69"/>
      <c r="F262" s="243"/>
      <c r="G262" s="83">
        <f>SUM(G253:G261)</f>
        <v>0</v>
      </c>
      <c r="H262" s="118"/>
      <c r="I262" s="190"/>
      <c r="J262" s="86"/>
      <c r="K262" s="257"/>
      <c r="L262" s="263"/>
      <c r="M262" s="55">
        <f>SUM(M253:M261)</f>
        <v>0</v>
      </c>
      <c r="N262" s="55">
        <f>SUM(G262:M262)</f>
        <v>0</v>
      </c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3"/>
      <c r="CO262" s="113"/>
      <c r="CP262" s="113"/>
      <c r="CQ262" s="113"/>
      <c r="CR262" s="113"/>
      <c r="CS262" s="113"/>
      <c r="CT262" s="113"/>
      <c r="CU262" s="113"/>
      <c r="CV262" s="113"/>
      <c r="CW262" s="113"/>
      <c r="CX262" s="113"/>
      <c r="CY262" s="113"/>
      <c r="CZ262" s="113"/>
      <c r="DA262" s="113"/>
      <c r="DB262" s="113"/>
      <c r="DC262" s="113"/>
      <c r="DD262" s="113"/>
      <c r="DE262" s="113"/>
      <c r="DF262" s="113"/>
      <c r="DG262" s="113"/>
      <c r="DH262" s="113"/>
      <c r="DI262" s="113"/>
      <c r="DJ262" s="113"/>
      <c r="DK262" s="113"/>
      <c r="DL262" s="113"/>
      <c r="DM262" s="113"/>
      <c r="DN262" s="113"/>
      <c r="DO262" s="113"/>
      <c r="DP262" s="113"/>
      <c r="DQ262" s="113"/>
      <c r="DR262" s="113"/>
      <c r="DS262" s="113"/>
      <c r="DT262" s="113"/>
      <c r="DU262" s="113"/>
      <c r="DV262" s="113"/>
      <c r="DW262" s="113"/>
      <c r="DX262" s="113"/>
      <c r="DY262" s="113"/>
      <c r="DZ262" s="113"/>
      <c r="EA262" s="113"/>
      <c r="EB262" s="113"/>
      <c r="EC262" s="113"/>
      <c r="ED262" s="113"/>
      <c r="EE262" s="113"/>
      <c r="EF262" s="113"/>
      <c r="EG262" s="113"/>
      <c r="EH262" s="113"/>
      <c r="EI262" s="113"/>
      <c r="EJ262" s="113"/>
      <c r="EK262" s="113"/>
      <c r="EL262" s="113"/>
      <c r="EM262" s="113"/>
      <c r="EN262" s="113"/>
      <c r="EO262" s="113"/>
      <c r="EP262" s="113"/>
      <c r="EQ262" s="113"/>
      <c r="ER262" s="113"/>
      <c r="ES262" s="113"/>
      <c r="ET262" s="113"/>
      <c r="EU262" s="113"/>
      <c r="EV262" s="113"/>
      <c r="EW262" s="113"/>
      <c r="EX262" s="113"/>
      <c r="EY262" s="113"/>
      <c r="EZ262" s="113"/>
      <c r="FA262" s="113"/>
      <c r="FB262" s="113"/>
      <c r="FC262" s="113"/>
      <c r="FD262" s="113"/>
      <c r="FE262" s="113"/>
      <c r="FF262" s="113"/>
      <c r="FG262" s="113"/>
      <c r="FH262" s="113"/>
      <c r="FI262" s="113"/>
      <c r="FJ262" s="113"/>
      <c r="FK262" s="113"/>
      <c r="FL262" s="113"/>
      <c r="FM262" s="113"/>
      <c r="FN262" s="113"/>
      <c r="FO262" s="113"/>
      <c r="FP262" s="113"/>
      <c r="FQ262" s="113"/>
      <c r="FR262" s="113"/>
      <c r="FS262" s="113"/>
      <c r="FT262" s="113"/>
      <c r="FU262" s="113"/>
      <c r="FV262" s="113"/>
      <c r="FW262" s="113"/>
      <c r="FX262" s="113"/>
      <c r="FY262" s="113"/>
      <c r="FZ262" s="113"/>
      <c r="GA262" s="113"/>
      <c r="GB262" s="113"/>
      <c r="GC262" s="113"/>
      <c r="GD262" s="113"/>
      <c r="GE262" s="113"/>
      <c r="GF262" s="113"/>
      <c r="GG262" s="113"/>
      <c r="GH262" s="113"/>
      <c r="GI262" s="113"/>
      <c r="GJ262" s="113"/>
      <c r="GK262" s="113"/>
      <c r="GL262" s="113"/>
      <c r="GM262" s="113"/>
      <c r="GN262" s="113"/>
      <c r="GO262" s="113"/>
      <c r="GP262" s="113"/>
      <c r="GQ262" s="113"/>
      <c r="GR262" s="113"/>
      <c r="GS262" s="113"/>
      <c r="GT262" s="113"/>
      <c r="GU262" s="113"/>
      <c r="GV262" s="113"/>
      <c r="GW262" s="113"/>
      <c r="GX262" s="113"/>
      <c r="GY262" s="113"/>
      <c r="GZ262" s="113"/>
      <c r="HA262" s="113"/>
      <c r="HB262" s="113"/>
      <c r="HC262" s="113"/>
      <c r="HD262" s="113"/>
      <c r="HE262" s="113"/>
      <c r="HF262" s="113"/>
      <c r="HG262" s="113"/>
      <c r="HH262" s="113"/>
      <c r="HI262" s="113"/>
      <c r="HJ262" s="113"/>
      <c r="HK262" s="113"/>
      <c r="HL262" s="113"/>
      <c r="HM262" s="113"/>
      <c r="HN262" s="113"/>
      <c r="HO262" s="113"/>
      <c r="HP262" s="113"/>
      <c r="HQ262" s="113"/>
      <c r="HR262" s="113"/>
      <c r="HS262" s="113"/>
      <c r="HT262" s="113"/>
      <c r="HU262" s="113"/>
      <c r="HV262" s="113"/>
      <c r="HW262" s="113"/>
      <c r="HX262" s="113"/>
      <c r="HY262" s="113"/>
      <c r="HZ262" s="113"/>
      <c r="IA262" s="113"/>
      <c r="IB262" s="113"/>
      <c r="IC262" s="113"/>
      <c r="ID262" s="113"/>
      <c r="IE262" s="113"/>
      <c r="IF262" s="113"/>
      <c r="IG262" s="113"/>
      <c r="IH262" s="113"/>
      <c r="II262" s="113"/>
      <c r="IJ262" s="113"/>
      <c r="IK262" s="113"/>
      <c r="IL262" s="113"/>
      <c r="IM262" s="113"/>
      <c r="IN262" s="113"/>
      <c r="IO262" s="113"/>
      <c r="IP262" s="113"/>
      <c r="IQ262" s="113"/>
      <c r="IR262" s="113"/>
      <c r="IS262" s="113"/>
      <c r="IT262" s="113"/>
    </row>
    <row r="263" spans="2:254" s="113" customFormat="1" x14ac:dyDescent="0.2">
      <c r="B263" s="306">
        <v>50</v>
      </c>
      <c r="C263" s="119" t="s">
        <v>143</v>
      </c>
      <c r="D263" s="59" t="s">
        <v>142</v>
      </c>
      <c r="E263" s="60">
        <v>3</v>
      </c>
      <c r="F263" s="60"/>
      <c r="G263" s="60">
        <f>E263*F263</f>
        <v>0</v>
      </c>
      <c r="H263" s="65" t="s">
        <v>247</v>
      </c>
      <c r="I263" s="191" t="s">
        <v>6</v>
      </c>
      <c r="J263" s="163">
        <v>5</v>
      </c>
      <c r="K263" s="384">
        <f>J263*E263</f>
        <v>15</v>
      </c>
      <c r="L263" s="266"/>
      <c r="M263" s="71">
        <f>L263*K263</f>
        <v>0</v>
      </c>
      <c r="N263" s="71"/>
    </row>
    <row r="264" spans="2:254" s="113" customFormat="1" x14ac:dyDescent="0.2">
      <c r="B264" s="303"/>
      <c r="C264" s="115" t="s">
        <v>141</v>
      </c>
      <c r="D264" s="189"/>
      <c r="E264" s="66"/>
      <c r="F264" s="80"/>
      <c r="G264" s="80"/>
      <c r="H264" s="120"/>
      <c r="I264" s="189"/>
      <c r="J264" s="158"/>
      <c r="K264" s="187"/>
      <c r="L264" s="173"/>
      <c r="M264" s="68"/>
      <c r="N264" s="68"/>
    </row>
    <row r="265" spans="2:254" s="113" customFormat="1" x14ac:dyDescent="0.2">
      <c r="B265" s="303"/>
      <c r="C265" s="117" t="s">
        <v>326</v>
      </c>
      <c r="D265" s="189"/>
      <c r="E265" s="66"/>
      <c r="F265" s="80"/>
      <c r="G265" s="80"/>
      <c r="H265" s="120"/>
      <c r="I265" s="189"/>
      <c r="J265" s="158"/>
      <c r="K265" s="187"/>
      <c r="L265" s="173"/>
      <c r="M265" s="68"/>
      <c r="N265" s="68"/>
    </row>
    <row r="266" spans="2:254" s="113" customFormat="1" x14ac:dyDescent="0.2">
      <c r="B266" s="303"/>
      <c r="C266" s="115"/>
      <c r="D266" s="189"/>
      <c r="E266" s="66"/>
      <c r="F266" s="80"/>
      <c r="G266" s="80"/>
      <c r="H266" s="39"/>
      <c r="I266" s="189"/>
      <c r="J266" s="158"/>
      <c r="K266" s="187"/>
      <c r="L266" s="173"/>
      <c r="M266" s="68"/>
      <c r="N266" s="68"/>
    </row>
    <row r="267" spans="2:254" s="113" customFormat="1" x14ac:dyDescent="0.2">
      <c r="B267" s="304"/>
      <c r="C267" s="118" t="s">
        <v>5</v>
      </c>
      <c r="D267" s="190"/>
      <c r="E267" s="69"/>
      <c r="F267" s="243"/>
      <c r="G267" s="83">
        <f>SUM(G263:G266)</f>
        <v>0</v>
      </c>
      <c r="H267" s="40"/>
      <c r="I267" s="190"/>
      <c r="J267" s="159"/>
      <c r="K267" s="257"/>
      <c r="L267" s="263"/>
      <c r="M267" s="55">
        <f>SUM(M263:M266)</f>
        <v>0</v>
      </c>
      <c r="N267" s="55">
        <f>SUM(G267:M267)</f>
        <v>0</v>
      </c>
    </row>
    <row r="268" spans="2:254" s="113" customFormat="1" x14ac:dyDescent="0.2">
      <c r="B268" s="297">
        <v>51</v>
      </c>
      <c r="C268" s="72" t="s">
        <v>98</v>
      </c>
      <c r="D268" s="59" t="s">
        <v>6</v>
      </c>
      <c r="E268" s="202">
        <v>3</v>
      </c>
      <c r="F268" s="60"/>
      <c r="G268" s="60">
        <f>E268*F268</f>
        <v>0</v>
      </c>
      <c r="H268" s="94" t="s">
        <v>100</v>
      </c>
      <c r="I268" s="42" t="s">
        <v>6</v>
      </c>
      <c r="J268" s="385">
        <v>1</v>
      </c>
      <c r="K268" s="276">
        <f>J268*E268</f>
        <v>3</v>
      </c>
      <c r="L268" s="173"/>
      <c r="M268" s="28">
        <f>K268*L268</f>
        <v>0</v>
      </c>
      <c r="N268" s="61"/>
    </row>
    <row r="269" spans="2:254" s="113" customFormat="1" x14ac:dyDescent="0.2">
      <c r="B269" s="297"/>
      <c r="C269" s="72"/>
      <c r="D269" s="194"/>
      <c r="E269" s="423"/>
      <c r="F269" s="14"/>
      <c r="G269" s="14"/>
      <c r="H269" s="415"/>
      <c r="I269" s="42"/>
      <c r="J269" s="150"/>
      <c r="K269" s="213"/>
      <c r="L269" s="173"/>
      <c r="M269" s="44"/>
      <c r="N269" s="44"/>
    </row>
    <row r="270" spans="2:254" s="113" customFormat="1" x14ac:dyDescent="0.2">
      <c r="B270" s="297"/>
      <c r="C270" s="72"/>
      <c r="D270" s="42"/>
      <c r="E270" s="15"/>
      <c r="F270" s="14"/>
      <c r="G270" s="14"/>
      <c r="H270" s="72"/>
      <c r="I270" s="42"/>
      <c r="J270" s="150"/>
      <c r="K270" s="213"/>
      <c r="L270" s="173"/>
      <c r="M270" s="44"/>
      <c r="N270" s="44"/>
    </row>
    <row r="271" spans="2:254" s="113" customFormat="1" x14ac:dyDescent="0.2">
      <c r="B271" s="298"/>
      <c r="C271" s="74" t="s">
        <v>5</v>
      </c>
      <c r="D271" s="188"/>
      <c r="E271" s="26"/>
      <c r="F271" s="241"/>
      <c r="G271" s="27">
        <f>SUM(G268:G270)</f>
        <v>0</v>
      </c>
      <c r="H271" s="74"/>
      <c r="I271" s="188"/>
      <c r="J271" s="151"/>
      <c r="K271" s="246"/>
      <c r="L271" s="174"/>
      <c r="M271" s="46">
        <f>SUM(M268:M270)</f>
        <v>0</v>
      </c>
      <c r="N271" s="46">
        <f>SUM(G271:M271)</f>
        <v>0</v>
      </c>
    </row>
    <row r="272" spans="2:254" s="128" customFormat="1" x14ac:dyDescent="0.2">
      <c r="B272" s="299"/>
      <c r="C272" s="352" t="s">
        <v>248</v>
      </c>
      <c r="D272" s="59"/>
      <c r="E272" s="181"/>
      <c r="F272" s="244"/>
      <c r="G272" s="60"/>
      <c r="H272" s="353"/>
      <c r="I272" s="59"/>
      <c r="J272" s="240"/>
      <c r="K272" s="245"/>
      <c r="L272" s="264"/>
      <c r="M272" s="60"/>
      <c r="N272" s="60"/>
    </row>
    <row r="273" spans="2:240" s="113" customFormat="1" x14ac:dyDescent="0.2">
      <c r="B273" s="303">
        <v>52</v>
      </c>
      <c r="C273" s="115" t="s">
        <v>234</v>
      </c>
      <c r="D273" s="42" t="s">
        <v>55</v>
      </c>
      <c r="E273" s="201">
        <f>30.5+5.76</f>
        <v>36.26</v>
      </c>
      <c r="F273" s="14"/>
      <c r="G273" s="14">
        <f>E273*F273</f>
        <v>0</v>
      </c>
      <c r="H273" s="109" t="s">
        <v>230</v>
      </c>
      <c r="I273" s="189" t="s">
        <v>55</v>
      </c>
      <c r="J273" s="186">
        <v>5.2</v>
      </c>
      <c r="K273" s="252">
        <f>J273*E277</f>
        <v>9.152000000000001</v>
      </c>
      <c r="L273" s="262"/>
      <c r="M273" s="68">
        <f>K273*L273</f>
        <v>0</v>
      </c>
      <c r="N273" s="68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53"/>
      <c r="GH273" s="53"/>
      <c r="GI273" s="53"/>
      <c r="GJ273" s="53"/>
      <c r="GK273" s="53"/>
      <c r="GL273" s="53"/>
      <c r="GM273" s="53"/>
      <c r="GN273" s="53"/>
      <c r="GO273" s="53"/>
      <c r="GP273" s="53"/>
      <c r="GQ273" s="53"/>
      <c r="GR273" s="53"/>
      <c r="GS273" s="53"/>
      <c r="GT273" s="53"/>
      <c r="GU273" s="53"/>
      <c r="GV273" s="53"/>
      <c r="GW273" s="53"/>
      <c r="GX273" s="53"/>
      <c r="GY273" s="53"/>
      <c r="GZ273" s="53"/>
      <c r="HA273" s="53"/>
      <c r="HB273" s="53"/>
      <c r="HC273" s="53"/>
      <c r="HD273" s="53"/>
      <c r="HE273" s="53"/>
      <c r="HF273" s="53"/>
      <c r="HG273" s="53"/>
      <c r="HH273" s="53"/>
      <c r="HI273" s="53"/>
      <c r="HJ273" s="53"/>
      <c r="HK273" s="53"/>
      <c r="HL273" s="53"/>
      <c r="HM273" s="53"/>
      <c r="HN273" s="53"/>
      <c r="HO273" s="53"/>
      <c r="HP273" s="53"/>
      <c r="HQ273" s="53"/>
      <c r="HR273" s="53"/>
      <c r="HS273" s="53"/>
      <c r="HT273" s="53"/>
      <c r="HU273" s="53"/>
      <c r="HV273" s="53"/>
      <c r="HW273" s="53"/>
      <c r="HX273" s="53"/>
      <c r="HY273" s="53"/>
      <c r="HZ273" s="53"/>
      <c r="IA273" s="53"/>
      <c r="IB273" s="53"/>
      <c r="IC273" s="53"/>
      <c r="ID273" s="53"/>
      <c r="IE273" s="53"/>
      <c r="IF273" s="53"/>
    </row>
    <row r="274" spans="2:240" s="113" customFormat="1" x14ac:dyDescent="0.2">
      <c r="B274" s="303"/>
      <c r="C274" s="115"/>
      <c r="D274" s="42"/>
      <c r="E274" s="201"/>
      <c r="F274" s="14"/>
      <c r="G274" s="14"/>
      <c r="H274" s="231" t="s">
        <v>289</v>
      </c>
      <c r="I274" s="189"/>
      <c r="J274" s="186"/>
      <c r="K274" s="252"/>
      <c r="L274" s="262"/>
      <c r="M274" s="68"/>
      <c r="N274" s="68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  <c r="DG274" s="53"/>
      <c r="DH274" s="53"/>
      <c r="DI274" s="53"/>
      <c r="DJ274" s="53"/>
      <c r="DK274" s="53"/>
      <c r="DL274" s="53"/>
      <c r="DM274" s="53"/>
      <c r="DN274" s="53"/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  <c r="EQ274" s="53"/>
      <c r="ER274" s="53"/>
      <c r="ES274" s="53"/>
      <c r="ET274" s="53"/>
      <c r="EU274" s="53"/>
      <c r="EV274" s="53"/>
      <c r="EW274" s="53"/>
      <c r="EX274" s="53"/>
      <c r="EY274" s="53"/>
      <c r="EZ274" s="53"/>
      <c r="FA274" s="53"/>
      <c r="FB274" s="53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  <c r="FX274" s="53"/>
      <c r="FY274" s="53"/>
      <c r="FZ274" s="53"/>
      <c r="GA274" s="53"/>
      <c r="GB274" s="53"/>
      <c r="GC274" s="53"/>
      <c r="GD274" s="53"/>
      <c r="GE274" s="53"/>
      <c r="GF274" s="53"/>
      <c r="GG274" s="53"/>
      <c r="GH274" s="53"/>
      <c r="GI274" s="53"/>
      <c r="GJ274" s="53"/>
      <c r="GK274" s="53"/>
      <c r="GL274" s="53"/>
      <c r="GM274" s="53"/>
      <c r="GN274" s="53"/>
      <c r="GO274" s="53"/>
      <c r="GP274" s="53"/>
      <c r="GQ274" s="53"/>
      <c r="GR274" s="53"/>
      <c r="GS274" s="53"/>
      <c r="GT274" s="53"/>
      <c r="GU274" s="53"/>
      <c r="GV274" s="53"/>
      <c r="GW274" s="53"/>
      <c r="GX274" s="53"/>
      <c r="GY274" s="53"/>
      <c r="GZ274" s="53"/>
      <c r="HA274" s="53"/>
      <c r="HB274" s="53"/>
      <c r="HC274" s="53"/>
      <c r="HD274" s="53"/>
      <c r="HE274" s="53"/>
      <c r="HF274" s="53"/>
      <c r="HG274" s="53"/>
      <c r="HH274" s="53"/>
      <c r="HI274" s="53"/>
      <c r="HJ274" s="53"/>
      <c r="HK274" s="53"/>
      <c r="HL274" s="53"/>
      <c r="HM274" s="53"/>
      <c r="HN274" s="53"/>
      <c r="HO274" s="53"/>
      <c r="HP274" s="53"/>
      <c r="HQ274" s="53"/>
      <c r="HR274" s="53"/>
      <c r="HS274" s="53"/>
      <c r="HT274" s="53"/>
      <c r="HU274" s="53"/>
      <c r="HV274" s="53"/>
      <c r="HW274" s="53"/>
      <c r="HX274" s="53"/>
      <c r="HY274" s="53"/>
      <c r="HZ274" s="53"/>
      <c r="IA274" s="53"/>
      <c r="IB274" s="53"/>
      <c r="IC274" s="53"/>
      <c r="ID274" s="53"/>
      <c r="IE274" s="53"/>
      <c r="IF274" s="53"/>
    </row>
    <row r="275" spans="2:240" s="113" customFormat="1" x14ac:dyDescent="0.2">
      <c r="B275" s="303"/>
      <c r="C275" s="235" t="s">
        <v>249</v>
      </c>
      <c r="D275" s="367" t="s">
        <v>34</v>
      </c>
      <c r="E275" s="145">
        <v>1.53</v>
      </c>
      <c r="F275" s="80"/>
      <c r="G275" s="80"/>
      <c r="H275" s="39" t="s">
        <v>231</v>
      </c>
      <c r="I275" s="189" t="s">
        <v>6</v>
      </c>
      <c r="J275" s="186">
        <v>46.2</v>
      </c>
      <c r="K275" s="252">
        <f>J275*E277</f>
        <v>81.312000000000012</v>
      </c>
      <c r="L275" s="262"/>
      <c r="M275" s="68">
        <f>K275*L275</f>
        <v>0</v>
      </c>
      <c r="N275" s="68"/>
    </row>
    <row r="276" spans="2:240" s="113" customFormat="1" x14ac:dyDescent="0.2">
      <c r="B276" s="303"/>
      <c r="C276" s="235" t="s">
        <v>251</v>
      </c>
      <c r="D276" s="367" t="s">
        <v>34</v>
      </c>
      <c r="E276" s="145">
        <v>0.23</v>
      </c>
      <c r="F276" s="80"/>
      <c r="G276" s="80"/>
      <c r="H276" s="39" t="s">
        <v>235</v>
      </c>
      <c r="I276" s="189" t="s">
        <v>34</v>
      </c>
      <c r="J276" s="186">
        <v>1.25</v>
      </c>
      <c r="K276" s="252">
        <f>J276*E277</f>
        <v>2.2000000000000002</v>
      </c>
      <c r="L276" s="262"/>
      <c r="M276" s="68">
        <f>K276*L276</f>
        <v>0</v>
      </c>
      <c r="N276" s="68"/>
    </row>
    <row r="277" spans="2:240" s="113" customFormat="1" x14ac:dyDescent="0.2">
      <c r="B277" s="303"/>
      <c r="C277" s="111"/>
      <c r="D277" s="189"/>
      <c r="E277" s="238">
        <f>SUM(E275:E276)</f>
        <v>1.76</v>
      </c>
      <c r="F277" s="80"/>
      <c r="G277" s="80"/>
      <c r="H277" s="39" t="s">
        <v>90</v>
      </c>
      <c r="I277" s="189" t="s">
        <v>91</v>
      </c>
      <c r="J277" s="186">
        <v>0.46</v>
      </c>
      <c r="K277" s="252">
        <f>J277*E277</f>
        <v>0.80959999999999999</v>
      </c>
      <c r="L277" s="262"/>
      <c r="M277" s="68">
        <f>K277*L277</f>
        <v>0</v>
      </c>
      <c r="N277" s="68"/>
    </row>
    <row r="278" spans="2:240" s="113" customFormat="1" x14ac:dyDescent="0.2">
      <c r="B278" s="303"/>
      <c r="C278" s="78"/>
      <c r="D278" s="189"/>
      <c r="E278" s="66"/>
      <c r="F278" s="80"/>
      <c r="G278" s="80"/>
      <c r="H278" s="39"/>
      <c r="I278" s="189"/>
      <c r="J278" s="186"/>
      <c r="K278" s="252"/>
      <c r="L278" s="262"/>
      <c r="M278" s="68"/>
      <c r="N278" s="68"/>
    </row>
    <row r="279" spans="2:240" s="113" customFormat="1" x14ac:dyDescent="0.2">
      <c r="B279" s="303"/>
      <c r="C279" s="78"/>
      <c r="D279" s="189"/>
      <c r="E279" s="66"/>
      <c r="F279" s="80"/>
      <c r="G279" s="80"/>
      <c r="I279" s="39"/>
      <c r="J279" s="39"/>
      <c r="K279" s="386"/>
      <c r="L279" s="387"/>
      <c r="M279" s="388"/>
      <c r="N279" s="68"/>
      <c r="P279" s="232"/>
      <c r="Q279" s="233"/>
      <c r="R279" s="234"/>
    </row>
    <row r="280" spans="2:240" s="113" customFormat="1" x14ac:dyDescent="0.2">
      <c r="B280" s="304"/>
      <c r="C280" s="118" t="s">
        <v>5</v>
      </c>
      <c r="D280" s="190"/>
      <c r="E280" s="69"/>
      <c r="F280" s="243"/>
      <c r="G280" s="83">
        <f>SUM(G273:G279)</f>
        <v>0</v>
      </c>
      <c r="H280" s="40"/>
      <c r="I280" s="190"/>
      <c r="J280" s="159"/>
      <c r="K280" s="253"/>
      <c r="L280" s="263"/>
      <c r="M280" s="55">
        <f>SUM(M273:M278)</f>
        <v>0</v>
      </c>
      <c r="N280" s="55">
        <f>SUM(G280:M280)</f>
        <v>0</v>
      </c>
    </row>
    <row r="281" spans="2:240" s="113" customFormat="1" x14ac:dyDescent="0.2">
      <c r="B281" s="306">
        <v>53</v>
      </c>
      <c r="C281" s="65" t="s">
        <v>92</v>
      </c>
      <c r="D281" s="59" t="s">
        <v>55</v>
      </c>
      <c r="E281" s="204">
        <f>30.5+5.76</f>
        <v>36.26</v>
      </c>
      <c r="F281" s="60"/>
      <c r="G281" s="60">
        <f>E281*F281</f>
        <v>0</v>
      </c>
      <c r="H281" s="65" t="s">
        <v>99</v>
      </c>
      <c r="I281" s="191" t="s">
        <v>6</v>
      </c>
      <c r="J281" s="163">
        <v>0.33300000000000002</v>
      </c>
      <c r="K281" s="384">
        <v>15</v>
      </c>
      <c r="L281" s="266"/>
      <c r="M281" s="71">
        <f>K281*L281</f>
        <v>0</v>
      </c>
      <c r="N281" s="71"/>
    </row>
    <row r="282" spans="2:240" s="113" customFormat="1" x14ac:dyDescent="0.2">
      <c r="B282" s="303"/>
      <c r="C282" s="108"/>
      <c r="D282" s="189"/>
      <c r="E282" s="66"/>
      <c r="F282" s="80"/>
      <c r="G282" s="80"/>
      <c r="H282" s="39" t="s">
        <v>236</v>
      </c>
      <c r="I282" s="189" t="s">
        <v>6</v>
      </c>
      <c r="J282" s="186">
        <v>0.09</v>
      </c>
      <c r="K282" s="187">
        <v>1</v>
      </c>
      <c r="L282" s="262"/>
      <c r="M282" s="68">
        <f>K282*L282</f>
        <v>0</v>
      </c>
      <c r="N282" s="68"/>
    </row>
    <row r="283" spans="2:240" s="113" customFormat="1" x14ac:dyDescent="0.2">
      <c r="B283" s="303"/>
      <c r="C283" s="108"/>
      <c r="D283" s="189"/>
      <c r="E283" s="66"/>
      <c r="F283" s="80"/>
      <c r="G283" s="80"/>
      <c r="H283" s="39"/>
      <c r="I283" s="189"/>
      <c r="J283" s="158"/>
      <c r="K283" s="252"/>
      <c r="L283" s="262"/>
      <c r="M283" s="68"/>
      <c r="N283" s="68"/>
    </row>
    <row r="284" spans="2:240" s="113" customFormat="1" x14ac:dyDescent="0.2">
      <c r="B284" s="303"/>
      <c r="C284" s="111"/>
      <c r="D284" s="189"/>
      <c r="E284" s="66"/>
      <c r="F284" s="80"/>
      <c r="G284" s="80"/>
      <c r="H284" s="39"/>
      <c r="I284" s="189"/>
      <c r="J284" s="158"/>
      <c r="K284" s="252"/>
      <c r="L284" s="262"/>
      <c r="M284" s="68"/>
      <c r="N284" s="68"/>
    </row>
    <row r="285" spans="2:240" s="113" customFormat="1" x14ac:dyDescent="0.2">
      <c r="B285" s="304"/>
      <c r="C285" s="40" t="s">
        <v>5</v>
      </c>
      <c r="D285" s="190"/>
      <c r="E285" s="69"/>
      <c r="F285" s="243"/>
      <c r="G285" s="83">
        <f>SUM(G281:G284)</f>
        <v>0</v>
      </c>
      <c r="H285" s="40"/>
      <c r="I285" s="190"/>
      <c r="J285" s="159"/>
      <c r="K285" s="253"/>
      <c r="L285" s="263"/>
      <c r="M285" s="55">
        <f>SUM(M281:M284)</f>
        <v>0</v>
      </c>
      <c r="N285" s="55">
        <f>SUM(G285:M285)</f>
        <v>0</v>
      </c>
    </row>
    <row r="286" spans="2:240" s="128" customFormat="1" x14ac:dyDescent="0.2">
      <c r="B286" s="299"/>
      <c r="C286" s="352" t="s">
        <v>56</v>
      </c>
      <c r="D286" s="59"/>
      <c r="E286" s="181"/>
      <c r="F286" s="244"/>
      <c r="G286" s="60"/>
      <c r="H286" s="353"/>
      <c r="I286" s="59"/>
      <c r="J286" s="240"/>
      <c r="K286" s="245"/>
      <c r="L286" s="264"/>
      <c r="M286" s="60"/>
      <c r="N286" s="60"/>
    </row>
    <row r="287" spans="2:240" s="113" customFormat="1" x14ac:dyDescent="0.2">
      <c r="B287" s="297">
        <v>54</v>
      </c>
      <c r="C287" s="72" t="s">
        <v>198</v>
      </c>
      <c r="D287" s="42" t="s">
        <v>34</v>
      </c>
      <c r="E287" s="201">
        <v>29.6</v>
      </c>
      <c r="F287" s="14"/>
      <c r="G287" s="14">
        <f>E287*F287</f>
        <v>0</v>
      </c>
      <c r="H287" s="94" t="s">
        <v>288</v>
      </c>
      <c r="I287" s="42" t="s">
        <v>34</v>
      </c>
      <c r="J287" s="165">
        <v>1.05</v>
      </c>
      <c r="K287" s="213">
        <f>J287*E287</f>
        <v>31.080000000000002</v>
      </c>
      <c r="L287" s="173"/>
      <c r="M287" s="28">
        <f>K287*L287</f>
        <v>0</v>
      </c>
      <c r="N287" s="61"/>
    </row>
    <row r="288" spans="2:240" s="113" customFormat="1" x14ac:dyDescent="0.2">
      <c r="B288" s="297"/>
      <c r="C288" s="72"/>
      <c r="D288" s="42"/>
      <c r="E288" s="15"/>
      <c r="F288" s="14"/>
      <c r="G288" s="170"/>
      <c r="H288" s="72"/>
      <c r="I288" s="42"/>
      <c r="J288" s="150"/>
      <c r="K288" s="213"/>
      <c r="L288" s="173"/>
      <c r="M288" s="28"/>
      <c r="N288" s="44"/>
    </row>
    <row r="289" spans="2:257" s="113" customFormat="1" x14ac:dyDescent="0.2">
      <c r="B289" s="297"/>
      <c r="C289" s="72"/>
      <c r="D289" s="42"/>
      <c r="E289" s="15"/>
      <c r="F289" s="14"/>
      <c r="G289" s="170"/>
      <c r="H289" s="72"/>
      <c r="I289" s="42"/>
      <c r="J289" s="150"/>
      <c r="K289" s="213"/>
      <c r="L289" s="173"/>
      <c r="M289" s="44"/>
      <c r="N289" s="44"/>
    </row>
    <row r="290" spans="2:257" s="113" customFormat="1" x14ac:dyDescent="0.2">
      <c r="B290" s="298"/>
      <c r="C290" s="74" t="s">
        <v>5</v>
      </c>
      <c r="D290" s="188"/>
      <c r="E290" s="26"/>
      <c r="F290" s="241"/>
      <c r="G290" s="27">
        <f>SUM(G287:G289)</f>
        <v>0</v>
      </c>
      <c r="H290" s="74"/>
      <c r="I290" s="188"/>
      <c r="J290" s="151"/>
      <c r="K290" s="246"/>
      <c r="L290" s="174"/>
      <c r="M290" s="46">
        <f>SUM(M287:M289)</f>
        <v>0</v>
      </c>
      <c r="N290" s="46">
        <f>SUM(G290:M290)</f>
        <v>0</v>
      </c>
    </row>
    <row r="291" spans="2:257" s="113" customFormat="1" x14ac:dyDescent="0.2">
      <c r="B291" s="297">
        <v>55</v>
      </c>
      <c r="C291" s="72" t="s">
        <v>199</v>
      </c>
      <c r="D291" s="42" t="s">
        <v>34</v>
      </c>
      <c r="E291" s="201">
        <v>29.6</v>
      </c>
      <c r="F291" s="14"/>
      <c r="G291" s="14">
        <f>E291*F291</f>
        <v>0</v>
      </c>
      <c r="H291" s="94" t="s">
        <v>93</v>
      </c>
      <c r="I291" s="42" t="s">
        <v>34</v>
      </c>
      <c r="J291" s="165">
        <v>1.02</v>
      </c>
      <c r="K291" s="213">
        <f>J291*E291</f>
        <v>30.192000000000004</v>
      </c>
      <c r="L291" s="173"/>
      <c r="M291" s="28">
        <f>K291*L291</f>
        <v>0</v>
      </c>
      <c r="N291" s="61"/>
    </row>
    <row r="292" spans="2:257" s="113" customFormat="1" x14ac:dyDescent="0.2">
      <c r="B292" s="297"/>
      <c r="C292" s="72" t="s">
        <v>200</v>
      </c>
      <c r="D292" s="42"/>
      <c r="E292" s="15"/>
      <c r="F292" s="14"/>
      <c r="G292" s="170"/>
      <c r="H292" s="72" t="s">
        <v>102</v>
      </c>
      <c r="I292" s="42" t="s">
        <v>55</v>
      </c>
      <c r="J292" s="165">
        <v>0.3</v>
      </c>
      <c r="K292" s="213">
        <f>J292*E291</f>
        <v>8.8800000000000008</v>
      </c>
      <c r="L292" s="173"/>
      <c r="M292" s="28">
        <f>K292*L292</f>
        <v>0</v>
      </c>
      <c r="N292" s="44"/>
    </row>
    <row r="293" spans="2:257" s="113" customFormat="1" x14ac:dyDescent="0.2">
      <c r="B293" s="297"/>
      <c r="C293" s="72"/>
      <c r="D293" s="42"/>
      <c r="E293" s="15"/>
      <c r="F293" s="14"/>
      <c r="G293" s="170"/>
      <c r="H293" s="72"/>
      <c r="I293" s="42"/>
      <c r="J293" s="150"/>
      <c r="K293" s="213"/>
      <c r="L293" s="173"/>
      <c r="M293" s="44"/>
      <c r="N293" s="44"/>
    </row>
    <row r="294" spans="2:257" s="113" customFormat="1" x14ac:dyDescent="0.2">
      <c r="B294" s="298"/>
      <c r="C294" s="74" t="s">
        <v>5</v>
      </c>
      <c r="D294" s="188"/>
      <c r="E294" s="26"/>
      <c r="F294" s="241"/>
      <c r="G294" s="27">
        <f>SUM(G291:G293)</f>
        <v>0</v>
      </c>
      <c r="H294" s="74"/>
      <c r="I294" s="188"/>
      <c r="J294" s="151"/>
      <c r="K294" s="246"/>
      <c r="L294" s="174"/>
      <c r="M294" s="46">
        <f>SUM(M291:M293)</f>
        <v>0</v>
      </c>
      <c r="N294" s="46">
        <f>SUM(G294:M294)</f>
        <v>0</v>
      </c>
    </row>
    <row r="295" spans="2:257" s="98" customFormat="1" x14ac:dyDescent="0.2">
      <c r="B295" s="297" t="s">
        <v>323</v>
      </c>
      <c r="C295" s="39" t="s">
        <v>201</v>
      </c>
      <c r="D295" s="73" t="s">
        <v>34</v>
      </c>
      <c r="E295" s="179"/>
      <c r="F295" s="14"/>
      <c r="G295" s="14">
        <f>E295*F295</f>
        <v>0</v>
      </c>
      <c r="H295" s="94" t="s">
        <v>202</v>
      </c>
      <c r="I295" s="73" t="s">
        <v>34</v>
      </c>
      <c r="J295" s="239">
        <v>1.1000000000000001</v>
      </c>
      <c r="K295" s="213">
        <f>J295*E295</f>
        <v>0</v>
      </c>
      <c r="L295" s="173"/>
      <c r="M295" s="44">
        <f>K295*L295</f>
        <v>0</v>
      </c>
      <c r="N295" s="44"/>
    </row>
    <row r="296" spans="2:257" s="98" customFormat="1" x14ac:dyDescent="0.2">
      <c r="B296" s="297"/>
      <c r="C296" s="260" t="s">
        <v>204</v>
      </c>
      <c r="D296" s="73"/>
      <c r="E296" s="15"/>
      <c r="F296" s="14"/>
      <c r="G296" s="170"/>
      <c r="H296" s="106" t="s">
        <v>203</v>
      </c>
      <c r="I296" s="89" t="s">
        <v>34</v>
      </c>
      <c r="J296" s="239">
        <v>1.02</v>
      </c>
      <c r="K296" s="213">
        <f>J296*E295</f>
        <v>0</v>
      </c>
      <c r="L296" s="173"/>
      <c r="M296" s="44">
        <f>K296*L296</f>
        <v>0</v>
      </c>
      <c r="N296" s="44"/>
    </row>
    <row r="297" spans="2:257" s="98" customFormat="1" x14ac:dyDescent="0.2">
      <c r="B297" s="297"/>
      <c r="C297" s="45" t="s">
        <v>296</v>
      </c>
      <c r="D297" s="73"/>
      <c r="E297" s="15"/>
      <c r="F297" s="14"/>
      <c r="G297" s="170"/>
      <c r="H297" s="72"/>
      <c r="I297" s="73"/>
      <c r="J297" s="239"/>
      <c r="K297" s="213"/>
      <c r="L297" s="173"/>
      <c r="M297" s="44"/>
      <c r="N297" s="44"/>
    </row>
    <row r="298" spans="2:257" s="98" customFormat="1" x14ac:dyDescent="0.2">
      <c r="B298" s="298"/>
      <c r="C298" s="74" t="s">
        <v>5</v>
      </c>
      <c r="D298" s="75"/>
      <c r="E298" s="26"/>
      <c r="F298" s="241"/>
      <c r="G298" s="27">
        <f>SUM(G295:G297)</f>
        <v>0</v>
      </c>
      <c r="H298" s="74"/>
      <c r="I298" s="75"/>
      <c r="J298" s="258"/>
      <c r="K298" s="246"/>
      <c r="L298" s="174"/>
      <c r="M298" s="46">
        <f>SUM(M295:M297)</f>
        <v>0</v>
      </c>
      <c r="N298" s="46">
        <f>SUM(G298:M298)</f>
        <v>0</v>
      </c>
    </row>
    <row r="299" spans="2:257" s="113" customFormat="1" x14ac:dyDescent="0.2">
      <c r="B299" s="305">
        <v>56</v>
      </c>
      <c r="C299" s="87" t="s">
        <v>94</v>
      </c>
      <c r="D299" s="59" t="s">
        <v>55</v>
      </c>
      <c r="E299" s="178">
        <v>35.9</v>
      </c>
      <c r="F299" s="60"/>
      <c r="G299" s="60">
        <f>E299*F299</f>
        <v>0</v>
      </c>
      <c r="H299" s="121" t="s">
        <v>97</v>
      </c>
      <c r="I299" s="59" t="s">
        <v>55</v>
      </c>
      <c r="J299" s="166">
        <v>1.05</v>
      </c>
      <c r="K299" s="245">
        <f>J299*E299</f>
        <v>37.695</v>
      </c>
      <c r="L299" s="264"/>
      <c r="M299" s="51">
        <f>K299*L299</f>
        <v>0</v>
      </c>
      <c r="N299" s="2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122"/>
      <c r="AS299" s="122"/>
      <c r="AT299" s="122"/>
      <c r="AU299" s="122"/>
      <c r="AV299" s="122"/>
      <c r="AW299" s="122"/>
      <c r="AX299" s="122"/>
      <c r="AY299" s="122"/>
      <c r="AZ299" s="122"/>
      <c r="BA299" s="122"/>
      <c r="BB299" s="122"/>
      <c r="BC299" s="122"/>
      <c r="BD299" s="122"/>
      <c r="BE299" s="122"/>
      <c r="BF299" s="122"/>
      <c r="BG299" s="122"/>
      <c r="BH299" s="122"/>
      <c r="BI299" s="122"/>
      <c r="BJ299" s="122"/>
      <c r="BK299" s="122"/>
      <c r="BL299" s="122"/>
      <c r="BM299" s="122"/>
      <c r="BN299" s="122"/>
      <c r="BO299" s="122"/>
      <c r="BP299" s="122"/>
      <c r="BQ299" s="122"/>
      <c r="BR299" s="122"/>
      <c r="BS299" s="122"/>
      <c r="BT299" s="122"/>
      <c r="BU299" s="122"/>
      <c r="BV299" s="122"/>
      <c r="BW299" s="122"/>
      <c r="BX299" s="122"/>
      <c r="BY299" s="122"/>
      <c r="BZ299" s="122"/>
      <c r="CA299" s="122"/>
      <c r="CB299" s="122"/>
      <c r="CC299" s="122"/>
      <c r="CD299" s="122"/>
      <c r="CE299" s="122"/>
      <c r="CF299" s="122"/>
      <c r="CG299" s="122"/>
      <c r="CH299" s="122"/>
      <c r="CI299" s="122"/>
      <c r="CJ299" s="122"/>
      <c r="CK299" s="122"/>
      <c r="CL299" s="122"/>
      <c r="CM299" s="122"/>
      <c r="CN299" s="122"/>
      <c r="CO299" s="122"/>
      <c r="CP299" s="122"/>
      <c r="CQ299" s="122"/>
      <c r="CR299" s="122"/>
      <c r="CS299" s="122"/>
      <c r="CT299" s="122"/>
      <c r="CU299" s="122"/>
      <c r="CV299" s="122"/>
      <c r="CW299" s="122"/>
      <c r="CX299" s="122"/>
      <c r="CY299" s="122"/>
      <c r="CZ299" s="122"/>
      <c r="DA299" s="122"/>
      <c r="DB299" s="122"/>
      <c r="DC299" s="122"/>
      <c r="DD299" s="122"/>
      <c r="DE299" s="122"/>
      <c r="DF299" s="122"/>
      <c r="DG299" s="122"/>
      <c r="DH299" s="122"/>
      <c r="DI299" s="122"/>
      <c r="DJ299" s="122"/>
      <c r="DK299" s="122"/>
      <c r="DL299" s="122"/>
      <c r="DM299" s="122"/>
      <c r="DN299" s="122"/>
      <c r="DO299" s="122"/>
      <c r="DP299" s="122"/>
      <c r="DQ299" s="122"/>
      <c r="DR299" s="122"/>
      <c r="DS299" s="122"/>
      <c r="DT299" s="122"/>
      <c r="DU299" s="122"/>
      <c r="DV299" s="122"/>
      <c r="DW299" s="122"/>
      <c r="DX299" s="122"/>
      <c r="DY299" s="122"/>
      <c r="DZ299" s="122"/>
      <c r="EA299" s="122"/>
      <c r="EB299" s="122"/>
      <c r="EC299" s="122"/>
      <c r="ED299" s="122"/>
      <c r="EE299" s="122"/>
      <c r="EF299" s="122"/>
      <c r="EG299" s="122"/>
      <c r="EH299" s="122"/>
      <c r="EI299" s="122"/>
      <c r="EJ299" s="122"/>
      <c r="EK299" s="122"/>
      <c r="EL299" s="122"/>
      <c r="EM299" s="122"/>
      <c r="EN299" s="122"/>
      <c r="EO299" s="122"/>
      <c r="EP299" s="122"/>
      <c r="EQ299" s="122"/>
      <c r="ER299" s="122"/>
      <c r="ES299" s="122"/>
      <c r="ET299" s="122"/>
      <c r="EU299" s="122"/>
      <c r="EV299" s="122"/>
      <c r="EW299" s="122"/>
      <c r="EX299" s="122"/>
      <c r="EY299" s="122"/>
      <c r="EZ299" s="122"/>
      <c r="FA299" s="122"/>
      <c r="FB299" s="122"/>
      <c r="FC299" s="122"/>
      <c r="FD299" s="122"/>
      <c r="FE299" s="122"/>
      <c r="FF299" s="122"/>
      <c r="FG299" s="122"/>
      <c r="FH299" s="122"/>
      <c r="FI299" s="122"/>
      <c r="FJ299" s="122"/>
      <c r="FK299" s="122"/>
      <c r="FL299" s="122"/>
      <c r="FM299" s="122"/>
      <c r="FN299" s="122"/>
      <c r="FO299" s="122"/>
      <c r="FP299" s="122"/>
      <c r="FQ299" s="122"/>
      <c r="FR299" s="122"/>
      <c r="FS299" s="122"/>
      <c r="FT299" s="122"/>
      <c r="FU299" s="122"/>
      <c r="FV299" s="122"/>
      <c r="FW299" s="122"/>
      <c r="FX299" s="122"/>
      <c r="FY299" s="122"/>
      <c r="FZ299" s="122"/>
      <c r="GA299" s="122"/>
      <c r="GB299" s="122"/>
      <c r="GC299" s="122"/>
      <c r="GD299" s="122"/>
      <c r="GE299" s="122"/>
      <c r="GF299" s="122"/>
      <c r="GG299" s="122"/>
      <c r="GH299" s="122"/>
      <c r="GI299" s="122"/>
      <c r="GJ299" s="122"/>
      <c r="GK299" s="122"/>
      <c r="GL299" s="122"/>
      <c r="GM299" s="122"/>
      <c r="GN299" s="122"/>
      <c r="GO299" s="122"/>
      <c r="GP299" s="122"/>
      <c r="GQ299" s="122"/>
      <c r="GR299" s="122"/>
      <c r="GS299" s="122"/>
      <c r="GT299" s="122"/>
      <c r="GU299" s="122"/>
      <c r="GV299" s="122"/>
      <c r="GW299" s="122"/>
      <c r="GX299" s="122"/>
      <c r="GY299" s="122"/>
      <c r="GZ299" s="122"/>
      <c r="HA299" s="122"/>
      <c r="HB299" s="122"/>
      <c r="HC299" s="122"/>
      <c r="HD299" s="122"/>
      <c r="HE299" s="122"/>
      <c r="HF299" s="122"/>
      <c r="HG299" s="122"/>
      <c r="HH299" s="122"/>
      <c r="HI299" s="122"/>
      <c r="HJ299" s="122"/>
      <c r="HK299" s="122"/>
      <c r="HL299" s="122"/>
      <c r="HM299" s="122"/>
      <c r="HN299" s="122"/>
      <c r="HO299" s="122"/>
      <c r="HP299" s="122"/>
      <c r="HQ299" s="122"/>
      <c r="HR299" s="122"/>
      <c r="HS299" s="122"/>
      <c r="HT299" s="122"/>
      <c r="HU299" s="122"/>
      <c r="HV299" s="122"/>
      <c r="HW299" s="122"/>
      <c r="HX299" s="122"/>
      <c r="HY299" s="122"/>
      <c r="HZ299" s="122"/>
      <c r="IA299" s="122"/>
      <c r="IB299" s="122"/>
      <c r="IC299" s="122"/>
      <c r="ID299" s="122"/>
      <c r="IE299" s="122"/>
      <c r="IF299" s="122"/>
      <c r="IG299" s="122"/>
      <c r="IH299" s="122"/>
      <c r="II299" s="122"/>
      <c r="IJ299" s="122"/>
      <c r="IK299" s="122"/>
      <c r="IL299" s="122"/>
      <c r="IM299" s="122"/>
      <c r="IN299" s="122"/>
      <c r="IO299" s="122"/>
      <c r="IP299" s="122"/>
      <c r="IQ299" s="122"/>
      <c r="IR299" s="122"/>
      <c r="IS299" s="122"/>
      <c r="IT299" s="122"/>
      <c r="IU299" s="122"/>
      <c r="IV299" s="122"/>
      <c r="IW299" s="122"/>
    </row>
    <row r="300" spans="2:257" s="113" customFormat="1" x14ac:dyDescent="0.2">
      <c r="B300" s="301"/>
      <c r="C300" s="88"/>
      <c r="D300" s="192"/>
      <c r="E300" s="20"/>
      <c r="F300" s="52"/>
      <c r="G300" s="52"/>
      <c r="H300" s="72" t="s">
        <v>101</v>
      </c>
      <c r="I300" s="42" t="s">
        <v>6</v>
      </c>
      <c r="J300" s="165"/>
      <c r="K300" s="276">
        <v>44</v>
      </c>
      <c r="L300" s="173"/>
      <c r="M300" s="28">
        <f>K300*L300</f>
        <v>0</v>
      </c>
      <c r="N300" s="61"/>
    </row>
    <row r="301" spans="2:257" s="113" customFormat="1" x14ac:dyDescent="0.2">
      <c r="B301" s="301"/>
      <c r="C301" s="45"/>
      <c r="D301" s="192"/>
      <c r="E301" s="20"/>
      <c r="F301" s="52"/>
      <c r="G301" s="52"/>
      <c r="H301" s="415"/>
      <c r="I301" s="192"/>
      <c r="J301" s="161"/>
      <c r="K301" s="250"/>
      <c r="L301" s="173"/>
      <c r="M301" s="90"/>
      <c r="N301" s="36"/>
    </row>
    <row r="302" spans="2:257" s="128" customFormat="1" x14ac:dyDescent="0.2">
      <c r="B302" s="302"/>
      <c r="C302" s="91" t="s">
        <v>5</v>
      </c>
      <c r="D302" s="197"/>
      <c r="E302" s="21"/>
      <c r="F302" s="242"/>
      <c r="G302" s="92">
        <f>SUM(G299:G301)</f>
        <v>0</v>
      </c>
      <c r="H302" s="93"/>
      <c r="I302" s="197"/>
      <c r="J302" s="162"/>
      <c r="K302" s="251"/>
      <c r="L302" s="174"/>
      <c r="M302" s="54">
        <f>SUM(M299:M301)</f>
        <v>0</v>
      </c>
      <c r="N302" s="17">
        <f>SUM(G302:M302)</f>
        <v>0</v>
      </c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113"/>
      <c r="BI302" s="113"/>
      <c r="BJ302" s="113"/>
      <c r="BK302" s="113"/>
      <c r="BL302" s="113"/>
      <c r="BM302" s="113"/>
      <c r="BN302" s="113"/>
      <c r="BO302" s="113"/>
      <c r="BP302" s="113"/>
      <c r="BQ302" s="113"/>
      <c r="BR302" s="113"/>
      <c r="BS302" s="113"/>
      <c r="BT302" s="113"/>
      <c r="BU302" s="113"/>
      <c r="BV302" s="113"/>
      <c r="BW302" s="113"/>
      <c r="BX302" s="113"/>
      <c r="BY302" s="113"/>
      <c r="BZ302" s="113"/>
      <c r="CA302" s="113"/>
      <c r="CB302" s="113"/>
      <c r="CC302" s="113"/>
      <c r="CD302" s="113"/>
      <c r="CE302" s="113"/>
      <c r="CF302" s="113"/>
      <c r="CG302" s="113"/>
      <c r="CH302" s="113"/>
      <c r="CI302" s="113"/>
      <c r="CJ302" s="113"/>
      <c r="CK302" s="113"/>
      <c r="CL302" s="113"/>
      <c r="CM302" s="113"/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3"/>
      <c r="DG302" s="113"/>
      <c r="DH302" s="113"/>
      <c r="DI302" s="113"/>
      <c r="DJ302" s="113"/>
      <c r="DK302" s="113"/>
      <c r="DL302" s="113"/>
      <c r="DM302" s="113"/>
      <c r="DN302" s="113"/>
      <c r="DO302" s="113"/>
      <c r="DP302" s="113"/>
      <c r="DQ302" s="113"/>
      <c r="DR302" s="113"/>
      <c r="DS302" s="113"/>
      <c r="DT302" s="113"/>
      <c r="DU302" s="113"/>
      <c r="DV302" s="113"/>
      <c r="DW302" s="113"/>
      <c r="DX302" s="113"/>
      <c r="DY302" s="113"/>
      <c r="DZ302" s="113"/>
      <c r="EA302" s="113"/>
      <c r="EB302" s="113"/>
      <c r="EC302" s="113"/>
      <c r="ED302" s="113"/>
      <c r="EE302" s="113"/>
      <c r="EF302" s="113"/>
      <c r="EG302" s="113"/>
      <c r="EH302" s="113"/>
      <c r="EI302" s="113"/>
      <c r="EJ302" s="113"/>
      <c r="EK302" s="113"/>
      <c r="EL302" s="113"/>
      <c r="EM302" s="113"/>
      <c r="EN302" s="113"/>
      <c r="EO302" s="113"/>
      <c r="EP302" s="113"/>
      <c r="EQ302" s="113"/>
      <c r="ER302" s="113"/>
      <c r="ES302" s="113"/>
      <c r="ET302" s="113"/>
      <c r="EU302" s="113"/>
      <c r="EV302" s="113"/>
      <c r="EW302" s="113"/>
      <c r="EX302" s="113"/>
      <c r="EY302" s="113"/>
      <c r="EZ302" s="113"/>
      <c r="FA302" s="113"/>
      <c r="FB302" s="113"/>
      <c r="FC302" s="113"/>
      <c r="FD302" s="113"/>
      <c r="FE302" s="113"/>
      <c r="FF302" s="113"/>
      <c r="FG302" s="113"/>
      <c r="FH302" s="113"/>
      <c r="FI302" s="113"/>
      <c r="FJ302" s="113"/>
      <c r="FK302" s="113"/>
      <c r="FL302" s="113"/>
      <c r="FM302" s="113"/>
      <c r="FN302" s="113"/>
      <c r="FO302" s="113"/>
      <c r="FP302" s="113"/>
      <c r="FQ302" s="113"/>
      <c r="FR302" s="113"/>
      <c r="FS302" s="113"/>
      <c r="FT302" s="113"/>
      <c r="FU302" s="113"/>
      <c r="FV302" s="113"/>
      <c r="FW302" s="113"/>
      <c r="FX302" s="113"/>
      <c r="FY302" s="113"/>
      <c r="FZ302" s="113"/>
      <c r="GA302" s="113"/>
      <c r="GB302" s="113"/>
      <c r="GC302" s="113"/>
      <c r="GD302" s="113"/>
      <c r="GE302" s="113"/>
      <c r="GF302" s="113"/>
      <c r="GG302" s="113"/>
      <c r="GH302" s="113"/>
      <c r="GI302" s="113"/>
      <c r="GJ302" s="113"/>
      <c r="GK302" s="113"/>
      <c r="GL302" s="113"/>
      <c r="GM302" s="113"/>
      <c r="GN302" s="113"/>
      <c r="GO302" s="113"/>
      <c r="GP302" s="113"/>
      <c r="GQ302" s="113"/>
      <c r="GR302" s="113"/>
      <c r="GS302" s="113"/>
      <c r="GT302" s="113"/>
      <c r="GU302" s="113"/>
      <c r="GV302" s="113"/>
      <c r="GW302" s="113"/>
      <c r="GX302" s="113"/>
      <c r="GY302" s="113"/>
      <c r="GZ302" s="113"/>
      <c r="HA302" s="113"/>
      <c r="HB302" s="113"/>
      <c r="HC302" s="113"/>
      <c r="HD302" s="113"/>
      <c r="HE302" s="113"/>
      <c r="HF302" s="113"/>
      <c r="HG302" s="113"/>
      <c r="HH302" s="113"/>
      <c r="HI302" s="113"/>
      <c r="HJ302" s="113"/>
      <c r="HK302" s="113"/>
      <c r="HL302" s="113"/>
      <c r="HM302" s="113"/>
      <c r="HN302" s="113"/>
      <c r="HO302" s="113"/>
      <c r="HP302" s="113"/>
      <c r="HQ302" s="113"/>
      <c r="HR302" s="113"/>
      <c r="HS302" s="113"/>
      <c r="HT302" s="113"/>
      <c r="HU302" s="113"/>
      <c r="HV302" s="113"/>
      <c r="HW302" s="113"/>
      <c r="HX302" s="113"/>
      <c r="HY302" s="113"/>
      <c r="HZ302" s="113"/>
      <c r="IA302" s="113"/>
      <c r="IB302" s="113"/>
      <c r="IC302" s="113"/>
      <c r="ID302" s="113"/>
      <c r="IE302" s="113"/>
      <c r="IF302" s="113"/>
      <c r="IG302" s="113"/>
      <c r="IH302" s="113"/>
      <c r="II302" s="113"/>
      <c r="IJ302" s="113"/>
      <c r="IK302" s="113"/>
      <c r="IL302" s="113"/>
      <c r="IM302" s="113"/>
      <c r="IN302" s="113"/>
      <c r="IO302" s="113"/>
      <c r="IP302" s="113"/>
      <c r="IQ302" s="113"/>
      <c r="IR302" s="113"/>
      <c r="IS302" s="113"/>
      <c r="IT302" s="113"/>
      <c r="IU302" s="113"/>
      <c r="IV302" s="113"/>
      <c r="IW302" s="113"/>
    </row>
    <row r="303" spans="2:257" s="98" customFormat="1" x14ac:dyDescent="0.2">
      <c r="B303" s="297">
        <v>57</v>
      </c>
      <c r="C303" s="72" t="s">
        <v>95</v>
      </c>
      <c r="D303" s="59" t="s">
        <v>6</v>
      </c>
      <c r="E303" s="202">
        <v>2</v>
      </c>
      <c r="F303" s="60"/>
      <c r="G303" s="60">
        <f>E303*F303</f>
        <v>0</v>
      </c>
      <c r="H303" s="94" t="s">
        <v>294</v>
      </c>
      <c r="I303" s="42" t="s">
        <v>6</v>
      </c>
      <c r="J303" s="385">
        <v>1</v>
      </c>
      <c r="K303" s="276">
        <f>J303*E303</f>
        <v>2</v>
      </c>
      <c r="L303" s="173"/>
      <c r="M303" s="28">
        <f>K303*L303</f>
        <v>0</v>
      </c>
      <c r="N303" s="61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/>
      <c r="BI303" s="113"/>
      <c r="BJ303" s="113"/>
      <c r="BK303" s="113"/>
      <c r="BL303" s="113"/>
      <c r="BM303" s="113"/>
      <c r="BN303" s="113"/>
      <c r="BO303" s="113"/>
      <c r="BP303" s="113"/>
      <c r="BQ303" s="113"/>
      <c r="BR303" s="113"/>
      <c r="BS303" s="113"/>
      <c r="BT303" s="113"/>
      <c r="BU303" s="113"/>
      <c r="BV303" s="113"/>
      <c r="BW303" s="113"/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113"/>
      <c r="CL303" s="113"/>
      <c r="CM303" s="113"/>
      <c r="CN303" s="113"/>
      <c r="CO303" s="113"/>
      <c r="CP303" s="113"/>
      <c r="CQ303" s="113"/>
      <c r="CR303" s="113"/>
      <c r="CS303" s="113"/>
      <c r="CT303" s="113"/>
      <c r="CU303" s="113"/>
      <c r="CV303" s="113"/>
      <c r="CW303" s="113"/>
      <c r="CX303" s="113"/>
      <c r="CY303" s="113"/>
      <c r="CZ303" s="113"/>
      <c r="DA303" s="113"/>
      <c r="DB303" s="113"/>
      <c r="DC303" s="113"/>
      <c r="DD303" s="113"/>
      <c r="DE303" s="113"/>
      <c r="DF303" s="113"/>
      <c r="DG303" s="113"/>
      <c r="DH303" s="113"/>
      <c r="DI303" s="113"/>
      <c r="DJ303" s="113"/>
      <c r="DK303" s="113"/>
      <c r="DL303" s="113"/>
      <c r="DM303" s="113"/>
      <c r="DN303" s="113"/>
      <c r="DO303" s="113"/>
      <c r="DP303" s="113"/>
      <c r="DQ303" s="113"/>
      <c r="DR303" s="113"/>
      <c r="DS303" s="113"/>
      <c r="DT303" s="113"/>
      <c r="DU303" s="113"/>
      <c r="DV303" s="113"/>
      <c r="DW303" s="113"/>
      <c r="DX303" s="113"/>
      <c r="DY303" s="113"/>
      <c r="DZ303" s="113"/>
      <c r="EA303" s="113"/>
      <c r="EB303" s="113"/>
      <c r="EC303" s="113"/>
      <c r="ED303" s="113"/>
      <c r="EE303" s="113"/>
      <c r="EF303" s="113"/>
      <c r="EG303" s="113"/>
      <c r="EH303" s="113"/>
      <c r="EI303" s="113"/>
      <c r="EJ303" s="113"/>
      <c r="EK303" s="113"/>
      <c r="EL303" s="113"/>
      <c r="EM303" s="113"/>
      <c r="EN303" s="113"/>
      <c r="EO303" s="113"/>
      <c r="EP303" s="113"/>
      <c r="EQ303" s="113"/>
      <c r="ER303" s="113"/>
      <c r="ES303" s="113"/>
      <c r="ET303" s="113"/>
      <c r="EU303" s="113"/>
      <c r="EV303" s="113"/>
      <c r="EW303" s="113"/>
      <c r="EX303" s="113"/>
      <c r="EY303" s="113"/>
      <c r="EZ303" s="113"/>
      <c r="FA303" s="113"/>
      <c r="FB303" s="113"/>
      <c r="FC303" s="113"/>
      <c r="FD303" s="113"/>
      <c r="FE303" s="113"/>
      <c r="FF303" s="113"/>
      <c r="FG303" s="113"/>
      <c r="FH303" s="113"/>
      <c r="FI303" s="113"/>
      <c r="FJ303" s="113"/>
      <c r="FK303" s="113"/>
      <c r="FL303" s="113"/>
      <c r="FM303" s="113"/>
      <c r="FN303" s="113"/>
      <c r="FO303" s="113"/>
      <c r="FP303" s="113"/>
      <c r="FQ303" s="113"/>
      <c r="FR303" s="113"/>
      <c r="FS303" s="113"/>
      <c r="FT303" s="113"/>
      <c r="FU303" s="113"/>
      <c r="FV303" s="113"/>
      <c r="FW303" s="113"/>
      <c r="FX303" s="113"/>
      <c r="FY303" s="113"/>
      <c r="FZ303" s="113"/>
      <c r="GA303" s="113"/>
      <c r="GB303" s="113"/>
      <c r="GC303" s="113"/>
      <c r="GD303" s="113"/>
      <c r="GE303" s="113"/>
      <c r="GF303" s="113"/>
      <c r="GG303" s="113"/>
      <c r="GH303" s="113"/>
      <c r="GI303" s="113"/>
      <c r="GJ303" s="113"/>
      <c r="GK303" s="113"/>
      <c r="GL303" s="113"/>
      <c r="GM303" s="113"/>
      <c r="GN303" s="113"/>
      <c r="GO303" s="113"/>
      <c r="GP303" s="113"/>
      <c r="GQ303" s="113"/>
      <c r="GR303" s="113"/>
      <c r="GS303" s="113"/>
      <c r="GT303" s="113"/>
      <c r="GU303" s="113"/>
      <c r="GV303" s="113"/>
      <c r="GW303" s="113"/>
      <c r="GX303" s="113"/>
      <c r="GY303" s="113"/>
      <c r="GZ303" s="113"/>
      <c r="HA303" s="113"/>
      <c r="HB303" s="113"/>
      <c r="HC303" s="113"/>
      <c r="HD303" s="113"/>
      <c r="HE303" s="113"/>
      <c r="HF303" s="113"/>
      <c r="HG303" s="113"/>
      <c r="HH303" s="113"/>
      <c r="HI303" s="113"/>
      <c r="HJ303" s="113"/>
      <c r="HK303" s="113"/>
      <c r="HL303" s="113"/>
      <c r="HM303" s="113"/>
      <c r="HN303" s="113"/>
      <c r="HO303" s="113"/>
      <c r="HP303" s="113"/>
      <c r="HQ303" s="113"/>
      <c r="HR303" s="113"/>
      <c r="HS303" s="113"/>
      <c r="HT303" s="113"/>
      <c r="HU303" s="113"/>
      <c r="HV303" s="113"/>
      <c r="HW303" s="113"/>
      <c r="HX303" s="113"/>
      <c r="HY303" s="113"/>
      <c r="HZ303" s="113"/>
      <c r="IA303" s="113"/>
      <c r="IB303" s="113"/>
      <c r="IC303" s="113"/>
      <c r="ID303" s="113"/>
      <c r="IE303" s="113"/>
      <c r="IF303" s="113"/>
      <c r="IG303" s="113"/>
      <c r="IH303" s="113"/>
      <c r="II303" s="113"/>
      <c r="IJ303" s="113"/>
      <c r="IK303" s="113"/>
      <c r="IL303" s="113"/>
      <c r="IM303" s="113"/>
      <c r="IN303" s="113"/>
      <c r="IO303" s="113"/>
      <c r="IP303" s="113"/>
      <c r="IQ303" s="113"/>
      <c r="IR303" s="113"/>
      <c r="IS303" s="113"/>
      <c r="IT303" s="113"/>
      <c r="IU303" s="113"/>
      <c r="IV303" s="113"/>
      <c r="IW303" s="113"/>
    </row>
    <row r="304" spans="2:257" s="98" customFormat="1" x14ac:dyDescent="0.2">
      <c r="B304" s="297"/>
      <c r="C304" s="72" t="s">
        <v>96</v>
      </c>
      <c r="D304" s="42"/>
      <c r="E304" s="35"/>
      <c r="F304" s="14"/>
      <c r="G304" s="14"/>
      <c r="H304" s="94"/>
      <c r="I304" s="42"/>
      <c r="J304" s="150"/>
      <c r="K304" s="276"/>
      <c r="L304" s="173"/>
      <c r="M304" s="44"/>
      <c r="N304" s="44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3"/>
      <c r="BJ304" s="113"/>
      <c r="BK304" s="113"/>
      <c r="BL304" s="113"/>
      <c r="BM304" s="113"/>
      <c r="BN304" s="113"/>
      <c r="BO304" s="113"/>
      <c r="BP304" s="113"/>
      <c r="BQ304" s="113"/>
      <c r="BR304" s="113"/>
      <c r="BS304" s="113"/>
      <c r="BT304" s="113"/>
      <c r="BU304" s="113"/>
      <c r="BV304" s="113"/>
      <c r="BW304" s="113"/>
      <c r="BX304" s="113"/>
      <c r="BY304" s="113"/>
      <c r="BZ304" s="113"/>
      <c r="CA304" s="113"/>
      <c r="CB304" s="113"/>
      <c r="CC304" s="113"/>
      <c r="CD304" s="113"/>
      <c r="CE304" s="113"/>
      <c r="CF304" s="113"/>
      <c r="CG304" s="113"/>
      <c r="CH304" s="113"/>
      <c r="CI304" s="113"/>
      <c r="CJ304" s="113"/>
      <c r="CK304" s="113"/>
      <c r="CL304" s="113"/>
      <c r="CM304" s="113"/>
      <c r="CN304" s="113"/>
      <c r="CO304" s="113"/>
      <c r="CP304" s="113"/>
      <c r="CQ304" s="113"/>
      <c r="CR304" s="113"/>
      <c r="CS304" s="113"/>
      <c r="CT304" s="113"/>
      <c r="CU304" s="113"/>
      <c r="CV304" s="113"/>
      <c r="CW304" s="113"/>
      <c r="CX304" s="113"/>
      <c r="CY304" s="113"/>
      <c r="CZ304" s="113"/>
      <c r="DA304" s="113"/>
      <c r="DB304" s="113"/>
      <c r="DC304" s="113"/>
      <c r="DD304" s="113"/>
      <c r="DE304" s="113"/>
      <c r="DF304" s="113"/>
      <c r="DG304" s="113"/>
      <c r="DH304" s="113"/>
      <c r="DI304" s="113"/>
      <c r="DJ304" s="113"/>
      <c r="DK304" s="113"/>
      <c r="DL304" s="113"/>
      <c r="DM304" s="113"/>
      <c r="DN304" s="113"/>
      <c r="DO304" s="113"/>
      <c r="DP304" s="113"/>
      <c r="DQ304" s="113"/>
      <c r="DR304" s="113"/>
      <c r="DS304" s="113"/>
      <c r="DT304" s="113"/>
      <c r="DU304" s="113"/>
      <c r="DV304" s="113"/>
      <c r="DW304" s="113"/>
      <c r="DX304" s="113"/>
      <c r="DY304" s="113"/>
      <c r="DZ304" s="113"/>
      <c r="EA304" s="113"/>
      <c r="EB304" s="113"/>
      <c r="EC304" s="113"/>
      <c r="ED304" s="113"/>
      <c r="EE304" s="113"/>
      <c r="EF304" s="113"/>
      <c r="EG304" s="113"/>
      <c r="EH304" s="113"/>
      <c r="EI304" s="113"/>
      <c r="EJ304" s="113"/>
      <c r="EK304" s="113"/>
      <c r="EL304" s="113"/>
      <c r="EM304" s="113"/>
      <c r="EN304" s="113"/>
      <c r="EO304" s="113"/>
      <c r="EP304" s="113"/>
      <c r="EQ304" s="113"/>
      <c r="ER304" s="113"/>
      <c r="ES304" s="113"/>
      <c r="ET304" s="113"/>
      <c r="EU304" s="113"/>
      <c r="EV304" s="113"/>
      <c r="EW304" s="113"/>
      <c r="EX304" s="113"/>
      <c r="EY304" s="113"/>
      <c r="EZ304" s="113"/>
      <c r="FA304" s="113"/>
      <c r="FB304" s="113"/>
      <c r="FC304" s="113"/>
      <c r="FD304" s="113"/>
      <c r="FE304" s="113"/>
      <c r="FF304" s="113"/>
      <c r="FG304" s="113"/>
      <c r="FH304" s="113"/>
      <c r="FI304" s="113"/>
      <c r="FJ304" s="113"/>
      <c r="FK304" s="113"/>
      <c r="FL304" s="113"/>
      <c r="FM304" s="113"/>
      <c r="FN304" s="113"/>
      <c r="FO304" s="113"/>
      <c r="FP304" s="113"/>
      <c r="FQ304" s="113"/>
      <c r="FR304" s="113"/>
      <c r="FS304" s="113"/>
      <c r="FT304" s="113"/>
      <c r="FU304" s="113"/>
      <c r="FV304" s="113"/>
      <c r="FW304" s="113"/>
      <c r="FX304" s="113"/>
      <c r="FY304" s="113"/>
      <c r="FZ304" s="113"/>
      <c r="GA304" s="113"/>
      <c r="GB304" s="113"/>
      <c r="GC304" s="113"/>
      <c r="GD304" s="113"/>
      <c r="GE304" s="113"/>
      <c r="GF304" s="113"/>
      <c r="GG304" s="113"/>
      <c r="GH304" s="113"/>
      <c r="GI304" s="113"/>
      <c r="GJ304" s="113"/>
      <c r="GK304" s="113"/>
      <c r="GL304" s="113"/>
      <c r="GM304" s="113"/>
      <c r="GN304" s="113"/>
      <c r="GO304" s="113"/>
      <c r="GP304" s="113"/>
      <c r="GQ304" s="113"/>
      <c r="GR304" s="113"/>
      <c r="GS304" s="113"/>
      <c r="GT304" s="113"/>
      <c r="GU304" s="113"/>
      <c r="GV304" s="113"/>
      <c r="GW304" s="113"/>
      <c r="GX304" s="113"/>
      <c r="GY304" s="113"/>
      <c r="GZ304" s="113"/>
      <c r="HA304" s="113"/>
      <c r="HB304" s="113"/>
      <c r="HC304" s="113"/>
      <c r="HD304" s="113"/>
      <c r="HE304" s="113"/>
      <c r="HF304" s="113"/>
      <c r="HG304" s="113"/>
      <c r="HH304" s="113"/>
      <c r="HI304" s="113"/>
      <c r="HJ304" s="113"/>
      <c r="HK304" s="113"/>
      <c r="HL304" s="113"/>
      <c r="HM304" s="113"/>
      <c r="HN304" s="113"/>
      <c r="HO304" s="113"/>
      <c r="HP304" s="113"/>
      <c r="HQ304" s="113"/>
      <c r="HR304" s="113"/>
      <c r="HS304" s="113"/>
      <c r="HT304" s="113"/>
      <c r="HU304" s="113"/>
      <c r="HV304" s="113"/>
      <c r="HW304" s="113"/>
      <c r="HX304" s="113"/>
      <c r="HY304" s="113"/>
      <c r="HZ304" s="113"/>
      <c r="IA304" s="113"/>
      <c r="IB304" s="113"/>
      <c r="IC304" s="113"/>
      <c r="ID304" s="113"/>
      <c r="IE304" s="113"/>
      <c r="IF304" s="113"/>
      <c r="IG304" s="113"/>
      <c r="IH304" s="113"/>
      <c r="II304" s="113"/>
      <c r="IJ304" s="113"/>
      <c r="IK304" s="113"/>
      <c r="IL304" s="113"/>
      <c r="IM304" s="113"/>
      <c r="IN304" s="113"/>
      <c r="IO304" s="113"/>
      <c r="IP304" s="113"/>
      <c r="IQ304" s="113"/>
      <c r="IR304" s="113"/>
      <c r="IS304" s="113"/>
      <c r="IT304" s="113"/>
      <c r="IU304" s="113"/>
      <c r="IV304" s="113"/>
      <c r="IW304" s="113"/>
    </row>
    <row r="305" spans="2:257" s="98" customFormat="1" x14ac:dyDescent="0.2">
      <c r="B305" s="297"/>
      <c r="C305" s="72"/>
      <c r="D305" s="42"/>
      <c r="E305" s="35"/>
      <c r="F305" s="14"/>
      <c r="G305" s="14"/>
      <c r="H305" s="94"/>
      <c r="I305" s="42"/>
      <c r="J305" s="150"/>
      <c r="K305" s="276"/>
      <c r="L305" s="173"/>
      <c r="M305" s="44"/>
      <c r="N305" s="44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  <c r="BI305" s="113"/>
      <c r="BJ305" s="113"/>
      <c r="BK305" s="113"/>
      <c r="BL305" s="113"/>
      <c r="BM305" s="113"/>
      <c r="BN305" s="113"/>
      <c r="BO305" s="113"/>
      <c r="BP305" s="113"/>
      <c r="BQ305" s="113"/>
      <c r="BR305" s="113"/>
      <c r="BS305" s="113"/>
      <c r="BT305" s="113"/>
      <c r="BU305" s="113"/>
      <c r="BV305" s="113"/>
      <c r="BW305" s="113"/>
      <c r="BX305" s="113"/>
      <c r="BY305" s="113"/>
      <c r="BZ305" s="113"/>
      <c r="CA305" s="113"/>
      <c r="CB305" s="113"/>
      <c r="CC305" s="113"/>
      <c r="CD305" s="113"/>
      <c r="CE305" s="113"/>
      <c r="CF305" s="113"/>
      <c r="CG305" s="113"/>
      <c r="CH305" s="113"/>
      <c r="CI305" s="113"/>
      <c r="CJ305" s="113"/>
      <c r="CK305" s="113"/>
      <c r="CL305" s="113"/>
      <c r="CM305" s="113"/>
      <c r="CN305" s="113"/>
      <c r="CO305" s="113"/>
      <c r="CP305" s="113"/>
      <c r="CQ305" s="113"/>
      <c r="CR305" s="113"/>
      <c r="CS305" s="113"/>
      <c r="CT305" s="113"/>
      <c r="CU305" s="113"/>
      <c r="CV305" s="113"/>
      <c r="CW305" s="113"/>
      <c r="CX305" s="113"/>
      <c r="CY305" s="113"/>
      <c r="CZ305" s="113"/>
      <c r="DA305" s="113"/>
      <c r="DB305" s="113"/>
      <c r="DC305" s="113"/>
      <c r="DD305" s="113"/>
      <c r="DE305" s="113"/>
      <c r="DF305" s="113"/>
      <c r="DG305" s="113"/>
      <c r="DH305" s="113"/>
      <c r="DI305" s="113"/>
      <c r="DJ305" s="113"/>
      <c r="DK305" s="113"/>
      <c r="DL305" s="113"/>
      <c r="DM305" s="113"/>
      <c r="DN305" s="113"/>
      <c r="DO305" s="113"/>
      <c r="DP305" s="113"/>
      <c r="DQ305" s="113"/>
      <c r="DR305" s="113"/>
      <c r="DS305" s="113"/>
      <c r="DT305" s="113"/>
      <c r="DU305" s="113"/>
      <c r="DV305" s="113"/>
      <c r="DW305" s="113"/>
      <c r="DX305" s="113"/>
      <c r="DY305" s="113"/>
      <c r="DZ305" s="113"/>
      <c r="EA305" s="113"/>
      <c r="EB305" s="113"/>
      <c r="EC305" s="113"/>
      <c r="ED305" s="113"/>
      <c r="EE305" s="113"/>
      <c r="EF305" s="113"/>
      <c r="EG305" s="113"/>
      <c r="EH305" s="113"/>
      <c r="EI305" s="113"/>
      <c r="EJ305" s="113"/>
      <c r="EK305" s="113"/>
      <c r="EL305" s="113"/>
      <c r="EM305" s="113"/>
      <c r="EN305" s="113"/>
      <c r="EO305" s="113"/>
      <c r="EP305" s="113"/>
      <c r="EQ305" s="113"/>
      <c r="ER305" s="113"/>
      <c r="ES305" s="113"/>
      <c r="ET305" s="113"/>
      <c r="EU305" s="113"/>
      <c r="EV305" s="113"/>
      <c r="EW305" s="113"/>
      <c r="EX305" s="113"/>
      <c r="EY305" s="113"/>
      <c r="EZ305" s="113"/>
      <c r="FA305" s="113"/>
      <c r="FB305" s="113"/>
      <c r="FC305" s="113"/>
      <c r="FD305" s="113"/>
      <c r="FE305" s="113"/>
      <c r="FF305" s="113"/>
      <c r="FG305" s="113"/>
      <c r="FH305" s="113"/>
      <c r="FI305" s="113"/>
      <c r="FJ305" s="113"/>
      <c r="FK305" s="113"/>
      <c r="FL305" s="113"/>
      <c r="FM305" s="113"/>
      <c r="FN305" s="113"/>
      <c r="FO305" s="113"/>
      <c r="FP305" s="113"/>
      <c r="FQ305" s="113"/>
      <c r="FR305" s="113"/>
      <c r="FS305" s="113"/>
      <c r="FT305" s="113"/>
      <c r="FU305" s="113"/>
      <c r="FV305" s="113"/>
      <c r="FW305" s="113"/>
      <c r="FX305" s="113"/>
      <c r="FY305" s="113"/>
      <c r="FZ305" s="113"/>
      <c r="GA305" s="113"/>
      <c r="GB305" s="113"/>
      <c r="GC305" s="113"/>
      <c r="GD305" s="113"/>
      <c r="GE305" s="113"/>
      <c r="GF305" s="113"/>
      <c r="GG305" s="113"/>
      <c r="GH305" s="113"/>
      <c r="GI305" s="113"/>
      <c r="GJ305" s="113"/>
      <c r="GK305" s="113"/>
      <c r="GL305" s="113"/>
      <c r="GM305" s="113"/>
      <c r="GN305" s="113"/>
      <c r="GO305" s="113"/>
      <c r="GP305" s="113"/>
      <c r="GQ305" s="113"/>
      <c r="GR305" s="113"/>
      <c r="GS305" s="113"/>
      <c r="GT305" s="113"/>
      <c r="GU305" s="113"/>
      <c r="GV305" s="113"/>
      <c r="GW305" s="113"/>
      <c r="GX305" s="113"/>
      <c r="GY305" s="113"/>
      <c r="GZ305" s="113"/>
      <c r="HA305" s="113"/>
      <c r="HB305" s="113"/>
      <c r="HC305" s="113"/>
      <c r="HD305" s="113"/>
      <c r="HE305" s="113"/>
      <c r="HF305" s="113"/>
      <c r="HG305" s="113"/>
      <c r="HH305" s="113"/>
      <c r="HI305" s="113"/>
      <c r="HJ305" s="113"/>
      <c r="HK305" s="113"/>
      <c r="HL305" s="113"/>
      <c r="HM305" s="113"/>
      <c r="HN305" s="113"/>
      <c r="HO305" s="113"/>
      <c r="HP305" s="113"/>
      <c r="HQ305" s="113"/>
      <c r="HR305" s="113"/>
      <c r="HS305" s="113"/>
      <c r="HT305" s="113"/>
      <c r="HU305" s="113"/>
      <c r="HV305" s="113"/>
      <c r="HW305" s="113"/>
      <c r="HX305" s="113"/>
      <c r="HY305" s="113"/>
      <c r="HZ305" s="113"/>
      <c r="IA305" s="113"/>
      <c r="IB305" s="113"/>
      <c r="IC305" s="113"/>
      <c r="ID305" s="113"/>
      <c r="IE305" s="113"/>
      <c r="IF305" s="113"/>
      <c r="IG305" s="113"/>
      <c r="IH305" s="113"/>
      <c r="II305" s="113"/>
      <c r="IJ305" s="113"/>
      <c r="IK305" s="113"/>
      <c r="IL305" s="113"/>
      <c r="IM305" s="113"/>
      <c r="IN305" s="113"/>
      <c r="IO305" s="113"/>
      <c r="IP305" s="113"/>
      <c r="IQ305" s="113"/>
      <c r="IR305" s="113"/>
      <c r="IS305" s="113"/>
      <c r="IT305" s="113"/>
      <c r="IU305" s="113"/>
      <c r="IV305" s="113"/>
      <c r="IW305" s="113"/>
    </row>
    <row r="306" spans="2:257" s="98" customFormat="1" x14ac:dyDescent="0.2">
      <c r="B306" s="298"/>
      <c r="C306" s="74" t="s">
        <v>5</v>
      </c>
      <c r="D306" s="188"/>
      <c r="E306" s="37"/>
      <c r="F306" s="241"/>
      <c r="G306" s="27">
        <f>SUM(G303:G305)</f>
        <v>0</v>
      </c>
      <c r="H306" s="74"/>
      <c r="I306" s="188"/>
      <c r="J306" s="151"/>
      <c r="K306" s="246"/>
      <c r="L306" s="174"/>
      <c r="M306" s="46">
        <f>SUM(M303:M305)</f>
        <v>0</v>
      </c>
      <c r="N306" s="46">
        <f>SUM(G306:M306)</f>
        <v>0</v>
      </c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113"/>
      <c r="BI306" s="113"/>
      <c r="BJ306" s="113"/>
      <c r="BK306" s="113"/>
      <c r="BL306" s="113"/>
      <c r="BM306" s="113"/>
      <c r="BN306" s="113"/>
      <c r="BO306" s="113"/>
      <c r="BP306" s="113"/>
      <c r="BQ306" s="113"/>
      <c r="BR306" s="113"/>
      <c r="BS306" s="113"/>
      <c r="BT306" s="113"/>
      <c r="BU306" s="113"/>
      <c r="BV306" s="113"/>
      <c r="BW306" s="113"/>
      <c r="BX306" s="113"/>
      <c r="BY306" s="113"/>
      <c r="BZ306" s="113"/>
      <c r="CA306" s="113"/>
      <c r="CB306" s="113"/>
      <c r="CC306" s="113"/>
      <c r="CD306" s="113"/>
      <c r="CE306" s="113"/>
      <c r="CF306" s="113"/>
      <c r="CG306" s="113"/>
      <c r="CH306" s="113"/>
      <c r="CI306" s="113"/>
      <c r="CJ306" s="113"/>
      <c r="CK306" s="113"/>
      <c r="CL306" s="113"/>
      <c r="CM306" s="113"/>
      <c r="CN306" s="113"/>
      <c r="CO306" s="113"/>
      <c r="CP306" s="113"/>
      <c r="CQ306" s="113"/>
      <c r="CR306" s="113"/>
      <c r="CS306" s="113"/>
      <c r="CT306" s="113"/>
      <c r="CU306" s="113"/>
      <c r="CV306" s="113"/>
      <c r="CW306" s="113"/>
      <c r="CX306" s="113"/>
      <c r="CY306" s="113"/>
      <c r="CZ306" s="113"/>
      <c r="DA306" s="113"/>
      <c r="DB306" s="113"/>
      <c r="DC306" s="113"/>
      <c r="DD306" s="113"/>
      <c r="DE306" s="113"/>
      <c r="DF306" s="113"/>
      <c r="DG306" s="113"/>
      <c r="DH306" s="113"/>
      <c r="DI306" s="113"/>
      <c r="DJ306" s="113"/>
      <c r="DK306" s="113"/>
      <c r="DL306" s="113"/>
      <c r="DM306" s="113"/>
      <c r="DN306" s="113"/>
      <c r="DO306" s="113"/>
      <c r="DP306" s="113"/>
      <c r="DQ306" s="113"/>
      <c r="DR306" s="113"/>
      <c r="DS306" s="113"/>
      <c r="DT306" s="113"/>
      <c r="DU306" s="113"/>
      <c r="DV306" s="113"/>
      <c r="DW306" s="113"/>
      <c r="DX306" s="113"/>
      <c r="DY306" s="113"/>
      <c r="DZ306" s="113"/>
      <c r="EA306" s="113"/>
      <c r="EB306" s="113"/>
      <c r="EC306" s="113"/>
      <c r="ED306" s="113"/>
      <c r="EE306" s="113"/>
      <c r="EF306" s="113"/>
      <c r="EG306" s="113"/>
      <c r="EH306" s="113"/>
      <c r="EI306" s="113"/>
      <c r="EJ306" s="113"/>
      <c r="EK306" s="113"/>
      <c r="EL306" s="113"/>
      <c r="EM306" s="113"/>
      <c r="EN306" s="113"/>
      <c r="EO306" s="113"/>
      <c r="EP306" s="113"/>
      <c r="EQ306" s="113"/>
      <c r="ER306" s="113"/>
      <c r="ES306" s="113"/>
      <c r="ET306" s="113"/>
      <c r="EU306" s="113"/>
      <c r="EV306" s="113"/>
      <c r="EW306" s="113"/>
      <c r="EX306" s="113"/>
      <c r="EY306" s="113"/>
      <c r="EZ306" s="113"/>
      <c r="FA306" s="113"/>
      <c r="FB306" s="113"/>
      <c r="FC306" s="113"/>
      <c r="FD306" s="113"/>
      <c r="FE306" s="113"/>
      <c r="FF306" s="113"/>
      <c r="FG306" s="113"/>
      <c r="FH306" s="113"/>
      <c r="FI306" s="113"/>
      <c r="FJ306" s="113"/>
      <c r="FK306" s="113"/>
      <c r="FL306" s="113"/>
      <c r="FM306" s="113"/>
      <c r="FN306" s="113"/>
      <c r="FO306" s="113"/>
      <c r="FP306" s="113"/>
      <c r="FQ306" s="113"/>
      <c r="FR306" s="113"/>
      <c r="FS306" s="113"/>
      <c r="FT306" s="113"/>
      <c r="FU306" s="113"/>
      <c r="FV306" s="113"/>
      <c r="FW306" s="113"/>
      <c r="FX306" s="113"/>
      <c r="FY306" s="113"/>
      <c r="FZ306" s="113"/>
      <c r="GA306" s="113"/>
      <c r="GB306" s="113"/>
      <c r="GC306" s="113"/>
      <c r="GD306" s="113"/>
      <c r="GE306" s="113"/>
      <c r="GF306" s="113"/>
      <c r="GG306" s="113"/>
      <c r="GH306" s="113"/>
      <c r="GI306" s="113"/>
      <c r="GJ306" s="113"/>
      <c r="GK306" s="113"/>
      <c r="GL306" s="113"/>
      <c r="GM306" s="113"/>
      <c r="GN306" s="113"/>
      <c r="GO306" s="113"/>
      <c r="GP306" s="113"/>
      <c r="GQ306" s="113"/>
      <c r="GR306" s="113"/>
      <c r="GS306" s="113"/>
      <c r="GT306" s="113"/>
      <c r="GU306" s="113"/>
      <c r="GV306" s="113"/>
      <c r="GW306" s="113"/>
      <c r="GX306" s="113"/>
      <c r="GY306" s="113"/>
      <c r="GZ306" s="113"/>
      <c r="HA306" s="113"/>
      <c r="HB306" s="113"/>
      <c r="HC306" s="113"/>
      <c r="HD306" s="113"/>
      <c r="HE306" s="113"/>
      <c r="HF306" s="113"/>
      <c r="HG306" s="113"/>
      <c r="HH306" s="113"/>
      <c r="HI306" s="113"/>
      <c r="HJ306" s="113"/>
      <c r="HK306" s="113"/>
      <c r="HL306" s="113"/>
      <c r="HM306" s="113"/>
      <c r="HN306" s="113"/>
      <c r="HO306" s="113"/>
      <c r="HP306" s="113"/>
      <c r="HQ306" s="113"/>
      <c r="HR306" s="113"/>
      <c r="HS306" s="113"/>
      <c r="HT306" s="113"/>
      <c r="HU306" s="113"/>
      <c r="HV306" s="113"/>
      <c r="HW306" s="113"/>
      <c r="HX306" s="113"/>
      <c r="HY306" s="113"/>
      <c r="HZ306" s="113"/>
      <c r="IA306" s="113"/>
      <c r="IB306" s="113"/>
      <c r="IC306" s="113"/>
      <c r="ID306" s="113"/>
      <c r="IE306" s="113"/>
      <c r="IF306" s="113"/>
      <c r="IG306" s="113"/>
      <c r="IH306" s="113"/>
      <c r="II306" s="113"/>
      <c r="IJ306" s="113"/>
      <c r="IK306" s="113"/>
      <c r="IL306" s="113"/>
      <c r="IM306" s="113"/>
      <c r="IN306" s="113"/>
      <c r="IO306" s="113"/>
      <c r="IP306" s="113"/>
      <c r="IQ306" s="113"/>
      <c r="IR306" s="113"/>
      <c r="IS306" s="113"/>
      <c r="IT306" s="113"/>
      <c r="IU306" s="113"/>
      <c r="IV306" s="113"/>
      <c r="IW306" s="113"/>
    </row>
    <row r="307" spans="2:257" s="98" customFormat="1" x14ac:dyDescent="0.2">
      <c r="B307" s="297"/>
      <c r="C307" s="350" t="s">
        <v>58</v>
      </c>
      <c r="D307" s="42"/>
      <c r="E307" s="15"/>
      <c r="F307" s="52"/>
      <c r="G307" s="14"/>
      <c r="H307" s="351"/>
      <c r="I307" s="42"/>
      <c r="J307" s="164"/>
      <c r="K307" s="213"/>
      <c r="L307" s="173"/>
      <c r="M307" s="14"/>
      <c r="N307" s="14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128"/>
      <c r="AE307" s="128"/>
      <c r="AF307" s="128"/>
      <c r="AG307" s="128"/>
      <c r="AH307" s="128"/>
      <c r="AI307" s="128"/>
      <c r="AJ307" s="128"/>
      <c r="AK307" s="128"/>
      <c r="AL307" s="128"/>
      <c r="AM307" s="128"/>
      <c r="AN307" s="128"/>
      <c r="AO307" s="128"/>
      <c r="AP307" s="128"/>
      <c r="AQ307" s="128"/>
      <c r="AR307" s="128"/>
      <c r="AS307" s="128"/>
      <c r="AT307" s="128"/>
      <c r="AU307" s="128"/>
      <c r="AV307" s="128"/>
      <c r="AW307" s="128"/>
      <c r="AX307" s="128"/>
      <c r="AY307" s="128"/>
      <c r="AZ307" s="128"/>
      <c r="BA307" s="128"/>
      <c r="BB307" s="128"/>
      <c r="BC307" s="128"/>
      <c r="BD307" s="128"/>
      <c r="BE307" s="128"/>
      <c r="BF307" s="128"/>
      <c r="BG307" s="128"/>
      <c r="BH307" s="128"/>
      <c r="BI307" s="128"/>
      <c r="BJ307" s="128"/>
      <c r="BK307" s="128"/>
      <c r="BL307" s="128"/>
      <c r="BM307" s="128"/>
      <c r="BN307" s="128"/>
      <c r="BO307" s="128"/>
      <c r="BP307" s="128"/>
      <c r="BQ307" s="128"/>
      <c r="BR307" s="128"/>
      <c r="BS307" s="128"/>
      <c r="BT307" s="128"/>
      <c r="BU307" s="128"/>
      <c r="BV307" s="128"/>
      <c r="BW307" s="128"/>
      <c r="BX307" s="128"/>
      <c r="BY307" s="128"/>
      <c r="BZ307" s="128"/>
      <c r="CA307" s="128"/>
      <c r="CB307" s="128"/>
      <c r="CC307" s="128"/>
      <c r="CD307" s="128"/>
      <c r="CE307" s="128"/>
      <c r="CF307" s="128"/>
      <c r="CG307" s="128"/>
      <c r="CH307" s="128"/>
      <c r="CI307" s="128"/>
      <c r="CJ307" s="128"/>
      <c r="CK307" s="128"/>
      <c r="CL307" s="128"/>
      <c r="CM307" s="128"/>
      <c r="CN307" s="128"/>
      <c r="CO307" s="128"/>
      <c r="CP307" s="128"/>
      <c r="CQ307" s="128"/>
      <c r="CR307" s="128"/>
      <c r="CS307" s="128"/>
      <c r="CT307" s="128"/>
      <c r="CU307" s="128"/>
      <c r="CV307" s="128"/>
      <c r="CW307" s="128"/>
      <c r="CX307" s="128"/>
      <c r="CY307" s="128"/>
      <c r="CZ307" s="128"/>
      <c r="DA307" s="128"/>
      <c r="DB307" s="128"/>
      <c r="DC307" s="128"/>
      <c r="DD307" s="128"/>
      <c r="DE307" s="128"/>
      <c r="DF307" s="128"/>
      <c r="DG307" s="128"/>
      <c r="DH307" s="128"/>
      <c r="DI307" s="128"/>
      <c r="DJ307" s="128"/>
      <c r="DK307" s="128"/>
      <c r="DL307" s="128"/>
      <c r="DM307" s="128"/>
      <c r="DN307" s="128"/>
      <c r="DO307" s="128"/>
      <c r="DP307" s="128"/>
      <c r="DQ307" s="128"/>
      <c r="DR307" s="128"/>
      <c r="DS307" s="128"/>
      <c r="DT307" s="128"/>
      <c r="DU307" s="128"/>
      <c r="DV307" s="128"/>
      <c r="DW307" s="128"/>
      <c r="DX307" s="128"/>
      <c r="DY307" s="128"/>
      <c r="DZ307" s="128"/>
      <c r="EA307" s="128"/>
      <c r="EB307" s="128"/>
      <c r="EC307" s="128"/>
      <c r="ED307" s="128"/>
      <c r="EE307" s="128"/>
      <c r="EF307" s="128"/>
      <c r="EG307" s="128"/>
      <c r="EH307" s="128"/>
      <c r="EI307" s="128"/>
      <c r="EJ307" s="128"/>
      <c r="EK307" s="128"/>
      <c r="EL307" s="128"/>
      <c r="EM307" s="128"/>
      <c r="EN307" s="128"/>
      <c r="EO307" s="128"/>
      <c r="EP307" s="128"/>
      <c r="EQ307" s="128"/>
      <c r="ER307" s="128"/>
      <c r="ES307" s="128"/>
      <c r="ET307" s="128"/>
      <c r="EU307" s="128"/>
      <c r="EV307" s="128"/>
      <c r="EW307" s="128"/>
      <c r="EX307" s="128"/>
      <c r="EY307" s="128"/>
      <c r="EZ307" s="128"/>
      <c r="FA307" s="128"/>
      <c r="FB307" s="128"/>
      <c r="FC307" s="128"/>
      <c r="FD307" s="128"/>
      <c r="FE307" s="128"/>
      <c r="FF307" s="128"/>
      <c r="FG307" s="128"/>
      <c r="FH307" s="128"/>
      <c r="FI307" s="128"/>
      <c r="FJ307" s="128"/>
      <c r="FK307" s="128"/>
      <c r="FL307" s="128"/>
      <c r="FM307" s="128"/>
      <c r="FN307" s="128"/>
      <c r="FO307" s="128"/>
      <c r="FP307" s="128"/>
      <c r="FQ307" s="128"/>
      <c r="FR307" s="128"/>
      <c r="FS307" s="128"/>
      <c r="FT307" s="128"/>
      <c r="FU307" s="128"/>
      <c r="FV307" s="128"/>
      <c r="FW307" s="128"/>
      <c r="FX307" s="128"/>
      <c r="FY307" s="128"/>
      <c r="FZ307" s="128"/>
      <c r="GA307" s="128"/>
      <c r="GB307" s="128"/>
      <c r="GC307" s="128"/>
      <c r="GD307" s="128"/>
      <c r="GE307" s="128"/>
      <c r="GF307" s="128"/>
      <c r="GG307" s="128"/>
      <c r="GH307" s="128"/>
      <c r="GI307" s="128"/>
      <c r="GJ307" s="128"/>
      <c r="GK307" s="128"/>
      <c r="GL307" s="128"/>
      <c r="GM307" s="128"/>
      <c r="GN307" s="128"/>
      <c r="GO307" s="128"/>
      <c r="GP307" s="128"/>
      <c r="GQ307" s="128"/>
      <c r="GR307" s="128"/>
      <c r="GS307" s="128"/>
      <c r="GT307" s="128"/>
      <c r="GU307" s="128"/>
      <c r="GV307" s="128"/>
      <c r="GW307" s="128"/>
      <c r="GX307" s="128"/>
      <c r="GY307" s="128"/>
      <c r="GZ307" s="128"/>
      <c r="HA307" s="128"/>
      <c r="HB307" s="128"/>
      <c r="HC307" s="128"/>
      <c r="HD307" s="128"/>
      <c r="HE307" s="128"/>
      <c r="HF307" s="128"/>
      <c r="HG307" s="128"/>
      <c r="HH307" s="128"/>
      <c r="HI307" s="128"/>
      <c r="HJ307" s="128"/>
      <c r="HK307" s="128"/>
      <c r="HL307" s="128"/>
      <c r="HM307" s="128"/>
      <c r="HN307" s="128"/>
      <c r="HO307" s="128"/>
      <c r="HP307" s="128"/>
      <c r="HQ307" s="128"/>
      <c r="HR307" s="128"/>
      <c r="HS307" s="128"/>
      <c r="HT307" s="128"/>
      <c r="HU307" s="128"/>
      <c r="HV307" s="128"/>
      <c r="HW307" s="128"/>
      <c r="HX307" s="128"/>
      <c r="HY307" s="128"/>
      <c r="HZ307" s="128"/>
      <c r="IA307" s="128"/>
      <c r="IB307" s="128"/>
      <c r="IC307" s="128"/>
      <c r="ID307" s="128"/>
      <c r="IE307" s="128"/>
      <c r="IF307" s="128"/>
      <c r="IG307" s="128"/>
      <c r="IH307" s="128"/>
      <c r="II307" s="128"/>
      <c r="IJ307" s="128"/>
      <c r="IK307" s="128"/>
      <c r="IL307" s="128"/>
      <c r="IM307" s="128"/>
      <c r="IN307" s="128"/>
      <c r="IO307" s="128"/>
      <c r="IP307" s="128"/>
      <c r="IQ307" s="128"/>
      <c r="IR307" s="128"/>
      <c r="IS307" s="128"/>
      <c r="IT307" s="128"/>
      <c r="IU307" s="128"/>
      <c r="IV307" s="128"/>
      <c r="IW307" s="128"/>
    </row>
    <row r="308" spans="2:257" s="98" customFormat="1" x14ac:dyDescent="0.2">
      <c r="B308" s="297">
        <v>58</v>
      </c>
      <c r="C308" s="88" t="s">
        <v>104</v>
      </c>
      <c r="D308" s="192" t="s">
        <v>34</v>
      </c>
      <c r="E308" s="179">
        <v>83.79</v>
      </c>
      <c r="F308" s="52"/>
      <c r="G308" s="14">
        <f>E308*F308</f>
        <v>0</v>
      </c>
      <c r="H308" s="106" t="s">
        <v>253</v>
      </c>
      <c r="I308" s="42" t="s">
        <v>60</v>
      </c>
      <c r="J308" s="150">
        <v>0</v>
      </c>
      <c r="K308" s="213">
        <f>J308*E308</f>
        <v>0</v>
      </c>
      <c r="L308" s="173"/>
      <c r="M308" s="44">
        <f>K308*L308</f>
        <v>0</v>
      </c>
      <c r="N308" s="44"/>
    </row>
    <row r="309" spans="2:257" s="98" customFormat="1" x14ac:dyDescent="0.2">
      <c r="B309" s="297"/>
      <c r="C309" s="88" t="s">
        <v>106</v>
      </c>
      <c r="D309" s="192" t="s">
        <v>34</v>
      </c>
      <c r="E309" s="179">
        <v>83.79</v>
      </c>
      <c r="F309" s="52"/>
      <c r="G309" s="14">
        <f>E309*F309</f>
        <v>0</v>
      </c>
      <c r="H309" s="106" t="s">
        <v>254</v>
      </c>
      <c r="I309" s="42" t="s">
        <v>60</v>
      </c>
      <c r="J309" s="150">
        <v>0</v>
      </c>
      <c r="K309" s="213">
        <f>J309*E309</f>
        <v>0</v>
      </c>
      <c r="L309" s="173"/>
      <c r="M309" s="44">
        <f>K309*L309</f>
        <v>0</v>
      </c>
      <c r="N309" s="44"/>
    </row>
    <row r="310" spans="2:257" s="98" customFormat="1" x14ac:dyDescent="0.2">
      <c r="B310" s="297"/>
      <c r="C310" s="88"/>
      <c r="D310" s="192"/>
      <c r="E310" s="20"/>
      <c r="F310" s="52"/>
      <c r="G310" s="14"/>
      <c r="H310" s="106"/>
      <c r="I310" s="42"/>
      <c r="J310" s="150"/>
      <c r="K310" s="213"/>
      <c r="L310" s="173"/>
      <c r="M310" s="44"/>
      <c r="N310" s="44"/>
    </row>
    <row r="311" spans="2:257" s="98" customFormat="1" x14ac:dyDescent="0.2">
      <c r="B311" s="298"/>
      <c r="C311" s="91" t="s">
        <v>5</v>
      </c>
      <c r="D311" s="197"/>
      <c r="E311" s="21"/>
      <c r="F311" s="242"/>
      <c r="G311" s="27">
        <f>SUM(G308:G310)</f>
        <v>0</v>
      </c>
      <c r="H311" s="93"/>
      <c r="I311" s="197"/>
      <c r="J311" s="162"/>
      <c r="K311" s="251"/>
      <c r="L311" s="174"/>
      <c r="M311" s="46">
        <f>SUM(M308:M310)</f>
        <v>0</v>
      </c>
      <c r="N311" s="46">
        <f>SUM(G311:M311)</f>
        <v>0</v>
      </c>
    </row>
    <row r="312" spans="2:257" s="98" customFormat="1" x14ac:dyDescent="0.2">
      <c r="B312" s="297">
        <v>59</v>
      </c>
      <c r="C312" s="88" t="s">
        <v>61</v>
      </c>
      <c r="D312" s="42" t="s">
        <v>34</v>
      </c>
      <c r="E312" s="179">
        <v>83.79</v>
      </c>
      <c r="F312" s="14"/>
      <c r="G312" s="14">
        <f>F312*E312</f>
        <v>0</v>
      </c>
      <c r="H312" s="72" t="s">
        <v>105</v>
      </c>
      <c r="I312" s="42" t="s">
        <v>37</v>
      </c>
      <c r="J312" s="150">
        <v>7.3999999999999996E-2</v>
      </c>
      <c r="K312" s="213">
        <f>J312*E312</f>
        <v>6.2004600000000005</v>
      </c>
      <c r="L312" s="173"/>
      <c r="M312" s="44">
        <f>K312*L312</f>
        <v>0</v>
      </c>
      <c r="N312" s="44"/>
    </row>
    <row r="313" spans="2:257" s="98" customFormat="1" x14ac:dyDescent="0.2">
      <c r="B313" s="297"/>
      <c r="C313" s="88"/>
      <c r="D313" s="42"/>
      <c r="E313" s="15"/>
      <c r="F313" s="14"/>
      <c r="G313" s="14"/>
      <c r="H313" s="94" t="s">
        <v>252</v>
      </c>
      <c r="I313" s="42" t="s">
        <v>45</v>
      </c>
      <c r="J313" s="239">
        <v>6</v>
      </c>
      <c r="K313" s="213">
        <f>J313*E312</f>
        <v>502.74</v>
      </c>
      <c r="L313" s="173"/>
      <c r="M313" s="44">
        <f>K313*L313</f>
        <v>0</v>
      </c>
      <c r="N313" s="44"/>
    </row>
    <row r="314" spans="2:257" s="98" customFormat="1" x14ac:dyDescent="0.2">
      <c r="B314" s="297"/>
      <c r="C314" s="123"/>
      <c r="D314" s="42"/>
      <c r="E314" s="15"/>
      <c r="F314" s="14"/>
      <c r="G314" s="14"/>
      <c r="H314" s="94" t="s">
        <v>290</v>
      </c>
      <c r="I314" s="42" t="s">
        <v>60</v>
      </c>
      <c r="J314" s="239">
        <v>8</v>
      </c>
      <c r="K314" s="276">
        <f>J314*E312</f>
        <v>670.32</v>
      </c>
      <c r="L314" s="173"/>
      <c r="M314" s="44">
        <f>K314*L314</f>
        <v>0</v>
      </c>
      <c r="N314" s="44"/>
    </row>
    <row r="315" spans="2:257" s="98" customFormat="1" x14ac:dyDescent="0.2">
      <c r="B315" s="297"/>
      <c r="C315" s="123"/>
      <c r="D315" s="42"/>
      <c r="E315" s="15"/>
      <c r="F315" s="14"/>
      <c r="G315" s="14"/>
      <c r="H315" s="72"/>
      <c r="I315" s="42"/>
      <c r="J315" s="150"/>
      <c r="K315" s="213"/>
      <c r="L315" s="173"/>
      <c r="M315" s="44"/>
      <c r="N315" s="44"/>
    </row>
    <row r="316" spans="2:257" s="98" customFormat="1" x14ac:dyDescent="0.2">
      <c r="B316" s="298"/>
      <c r="C316" s="91" t="s">
        <v>5</v>
      </c>
      <c r="D316" s="188"/>
      <c r="E316" s="26"/>
      <c r="F316" s="241"/>
      <c r="G316" s="27">
        <f>SUM(G312:G315)</f>
        <v>0</v>
      </c>
      <c r="H316" s="74"/>
      <c r="I316" s="188"/>
      <c r="J316" s="151"/>
      <c r="K316" s="246"/>
      <c r="L316" s="174"/>
      <c r="M316" s="46">
        <f>SUM(M312:M315)</f>
        <v>0</v>
      </c>
      <c r="N316" s="46">
        <f>SUM(G316:M316)</f>
        <v>0</v>
      </c>
    </row>
    <row r="317" spans="2:257" s="98" customFormat="1" x14ac:dyDescent="0.2">
      <c r="B317" s="301">
        <v>60</v>
      </c>
      <c r="C317" s="18" t="s">
        <v>59</v>
      </c>
      <c r="D317" s="42" t="s">
        <v>34</v>
      </c>
      <c r="E317" s="179">
        <v>83.79</v>
      </c>
      <c r="F317" s="14"/>
      <c r="G317" s="14">
        <f>E317*F317</f>
        <v>0</v>
      </c>
      <c r="H317" s="72" t="s">
        <v>255</v>
      </c>
      <c r="I317" s="42" t="s">
        <v>34</v>
      </c>
      <c r="J317" s="176">
        <v>1.1499999999999999</v>
      </c>
      <c r="K317" s="213">
        <f>J317*E317</f>
        <v>96.358500000000006</v>
      </c>
      <c r="L317" s="173"/>
      <c r="M317" s="172">
        <f>L317*K317</f>
        <v>0</v>
      </c>
      <c r="N317" s="44"/>
    </row>
    <row r="318" spans="2:257" s="98" customFormat="1" x14ac:dyDescent="0.2">
      <c r="B318" s="301"/>
      <c r="C318" s="18"/>
      <c r="D318" s="216"/>
      <c r="E318" s="15"/>
      <c r="F318" s="14"/>
      <c r="G318" s="14"/>
      <c r="H318" s="39"/>
      <c r="I318" s="42"/>
      <c r="J318" s="148"/>
      <c r="K318" s="213"/>
      <c r="L318" s="265"/>
      <c r="M318" s="90"/>
      <c r="N318" s="44"/>
    </row>
    <row r="319" spans="2:257" s="98" customFormat="1" x14ac:dyDescent="0.2">
      <c r="B319" s="301"/>
      <c r="C319" s="18"/>
      <c r="D319" s="216"/>
      <c r="E319" s="20"/>
      <c r="F319" s="52"/>
      <c r="G319" s="52"/>
      <c r="H319" s="110"/>
      <c r="I319" s="42"/>
      <c r="J319" s="148"/>
      <c r="K319" s="213"/>
      <c r="L319" s="265"/>
      <c r="M319" s="90"/>
      <c r="N319" s="44"/>
    </row>
    <row r="320" spans="2:257" s="98" customFormat="1" x14ac:dyDescent="0.2">
      <c r="B320" s="302"/>
      <c r="C320" s="25" t="s">
        <v>5</v>
      </c>
      <c r="D320" s="188"/>
      <c r="E320" s="21"/>
      <c r="F320" s="242"/>
      <c r="G320" s="92">
        <f>SUM(G317:G319)</f>
        <v>0</v>
      </c>
      <c r="H320" s="93"/>
      <c r="I320" s="197"/>
      <c r="J320" s="162"/>
      <c r="K320" s="251"/>
      <c r="L320" s="174"/>
      <c r="M320" s="46">
        <f>SUM(M317:M319)</f>
        <v>0</v>
      </c>
      <c r="N320" s="17">
        <f>SUM(G320:M320)</f>
        <v>0</v>
      </c>
    </row>
    <row r="321" spans="2:14" s="98" customFormat="1" x14ac:dyDescent="0.2">
      <c r="B321" s="297">
        <v>61</v>
      </c>
      <c r="C321" s="88" t="s">
        <v>62</v>
      </c>
      <c r="D321" s="192" t="s">
        <v>34</v>
      </c>
      <c r="E321" s="179">
        <v>83.79</v>
      </c>
      <c r="F321" s="52"/>
      <c r="G321" s="14">
        <f>E321*F321</f>
        <v>0</v>
      </c>
      <c r="H321" s="124" t="s">
        <v>73</v>
      </c>
      <c r="I321" s="192" t="s">
        <v>34</v>
      </c>
      <c r="J321" s="165">
        <v>1</v>
      </c>
      <c r="K321" s="250">
        <f>J321*E321</f>
        <v>83.79</v>
      </c>
      <c r="L321" s="173"/>
      <c r="M321" s="44">
        <f>K321*L321</f>
        <v>0</v>
      </c>
      <c r="N321" s="44"/>
    </row>
    <row r="322" spans="2:14" s="98" customFormat="1" x14ac:dyDescent="0.2">
      <c r="B322" s="297"/>
      <c r="C322" s="43" t="s">
        <v>63</v>
      </c>
      <c r="D322" s="192"/>
      <c r="E322" s="20"/>
      <c r="F322" s="52"/>
      <c r="G322" s="14"/>
      <c r="H322" s="124" t="s">
        <v>286</v>
      </c>
      <c r="I322" s="192"/>
      <c r="J322" s="165"/>
      <c r="K322" s="389"/>
      <c r="L322" s="173"/>
      <c r="M322" s="44"/>
      <c r="N322" s="44"/>
    </row>
    <row r="323" spans="2:14" s="98" customFormat="1" x14ac:dyDescent="0.2">
      <c r="B323" s="297"/>
      <c r="C323" s="125"/>
      <c r="D323" s="192"/>
      <c r="E323" s="95"/>
      <c r="F323" s="52"/>
      <c r="G323" s="14"/>
      <c r="H323" s="124" t="s">
        <v>277</v>
      </c>
      <c r="I323" s="192"/>
      <c r="J323" s="165"/>
      <c r="K323" s="250"/>
      <c r="L323" s="173"/>
      <c r="M323" s="44"/>
      <c r="N323" s="44"/>
    </row>
    <row r="324" spans="2:14" s="98" customFormat="1" x14ac:dyDescent="0.2">
      <c r="B324" s="297"/>
      <c r="C324" s="125"/>
      <c r="D324" s="192"/>
      <c r="E324" s="95"/>
      <c r="F324" s="52"/>
      <c r="G324" s="14"/>
      <c r="H324" s="124" t="s">
        <v>330</v>
      </c>
      <c r="I324" s="192"/>
      <c r="J324" s="424"/>
      <c r="K324" s="250"/>
      <c r="L324" s="173"/>
      <c r="M324" s="44"/>
      <c r="N324" s="44"/>
    </row>
    <row r="325" spans="2:14" s="98" customFormat="1" x14ac:dyDescent="0.2">
      <c r="B325" s="297"/>
      <c r="C325" s="123"/>
      <c r="D325" s="192"/>
      <c r="E325" s="20"/>
      <c r="F325" s="52"/>
      <c r="G325" s="14"/>
      <c r="H325" s="415"/>
      <c r="I325" s="192"/>
      <c r="J325" s="161"/>
      <c r="K325" s="250"/>
      <c r="L325" s="173"/>
      <c r="M325" s="44"/>
      <c r="N325" s="44"/>
    </row>
    <row r="326" spans="2:14" s="98" customFormat="1" x14ac:dyDescent="0.2">
      <c r="B326" s="298"/>
      <c r="C326" s="91" t="s">
        <v>5</v>
      </c>
      <c r="D326" s="197"/>
      <c r="E326" s="21"/>
      <c r="F326" s="242"/>
      <c r="G326" s="27">
        <f>SUM(G321:G325)</f>
        <v>0</v>
      </c>
      <c r="H326" s="93"/>
      <c r="I326" s="197"/>
      <c r="J326" s="162"/>
      <c r="K326" s="251"/>
      <c r="L326" s="174"/>
      <c r="M326" s="46">
        <f>SUM(M321:M325)</f>
        <v>0</v>
      </c>
      <c r="N326" s="46">
        <f>SUM(G326:M326)</f>
        <v>0</v>
      </c>
    </row>
    <row r="327" spans="2:14" s="98" customFormat="1" x14ac:dyDescent="0.2">
      <c r="B327" s="299">
        <v>62</v>
      </c>
      <c r="C327" s="87" t="s">
        <v>68</v>
      </c>
      <c r="D327" s="193" t="s">
        <v>34</v>
      </c>
      <c r="E327" s="200">
        <v>83.79</v>
      </c>
      <c r="F327" s="244"/>
      <c r="G327" s="60">
        <f>E327*F327</f>
        <v>0</v>
      </c>
      <c r="H327" s="126"/>
      <c r="I327" s="59"/>
      <c r="J327" s="160"/>
      <c r="K327" s="245"/>
      <c r="L327" s="264"/>
      <c r="M327" s="171"/>
      <c r="N327" s="171"/>
    </row>
    <row r="328" spans="2:14" s="98" customFormat="1" x14ac:dyDescent="0.2">
      <c r="B328" s="297"/>
      <c r="C328" s="88"/>
      <c r="D328" s="192"/>
      <c r="E328" s="20"/>
      <c r="F328" s="52"/>
      <c r="G328" s="14"/>
      <c r="H328" s="106"/>
      <c r="I328" s="192"/>
      <c r="J328" s="161"/>
      <c r="K328" s="250"/>
      <c r="L328" s="173"/>
      <c r="M328" s="44"/>
      <c r="N328" s="44"/>
    </row>
    <row r="329" spans="2:14" s="98" customFormat="1" x14ac:dyDescent="0.2">
      <c r="B329" s="297"/>
      <c r="C329" s="112"/>
      <c r="D329" s="192"/>
      <c r="E329" s="20"/>
      <c r="F329" s="52"/>
      <c r="G329" s="170"/>
      <c r="H329" s="106"/>
      <c r="I329" s="192"/>
      <c r="J329" s="161"/>
      <c r="K329" s="250"/>
      <c r="L329" s="173"/>
      <c r="M329" s="44"/>
      <c r="N329" s="34"/>
    </row>
    <row r="330" spans="2:14" s="98" customFormat="1" x14ac:dyDescent="0.2">
      <c r="B330" s="298"/>
      <c r="C330" s="91" t="s">
        <v>5</v>
      </c>
      <c r="D330" s="197"/>
      <c r="E330" s="21"/>
      <c r="F330" s="242"/>
      <c r="G330" s="27">
        <f>SUM(G327:G329)</f>
        <v>0</v>
      </c>
      <c r="H330" s="93"/>
      <c r="I330" s="197"/>
      <c r="J330" s="162"/>
      <c r="K330" s="251"/>
      <c r="L330" s="174"/>
      <c r="M330" s="46">
        <f>SUM(M327:M329)</f>
        <v>0</v>
      </c>
      <c r="N330" s="46">
        <f>SUM(G330:M330)</f>
        <v>0</v>
      </c>
    </row>
    <row r="331" spans="2:14" s="98" customFormat="1" x14ac:dyDescent="0.2">
      <c r="B331" s="297">
        <v>63</v>
      </c>
      <c r="C331" s="88" t="s">
        <v>273</v>
      </c>
      <c r="D331" s="42" t="s">
        <v>6</v>
      </c>
      <c r="E331" s="180">
        <v>2</v>
      </c>
      <c r="F331" s="14"/>
      <c r="G331" s="14">
        <f>E331*F331</f>
        <v>0</v>
      </c>
      <c r="H331" s="106" t="s">
        <v>274</v>
      </c>
      <c r="I331" s="42" t="s">
        <v>6</v>
      </c>
      <c r="J331" s="150">
        <v>1</v>
      </c>
      <c r="K331" s="276">
        <f>J331*E331</f>
        <v>2</v>
      </c>
      <c r="L331" s="173"/>
      <c r="M331" s="44">
        <f>K331*L331</f>
        <v>0</v>
      </c>
      <c r="N331" s="44"/>
    </row>
    <row r="332" spans="2:14" s="98" customFormat="1" x14ac:dyDescent="0.2">
      <c r="B332" s="297"/>
      <c r="C332" s="417"/>
      <c r="D332" s="192"/>
      <c r="E332" s="20"/>
      <c r="F332" s="52"/>
      <c r="G332" s="170"/>
      <c r="H332" s="106" t="s">
        <v>276</v>
      </c>
      <c r="I332" s="192"/>
      <c r="J332" s="161"/>
      <c r="K332" s="250"/>
      <c r="L332" s="173"/>
      <c r="M332" s="44"/>
      <c r="N332" s="34"/>
    </row>
    <row r="333" spans="2:14" s="98" customFormat="1" x14ac:dyDescent="0.2">
      <c r="B333" s="297"/>
      <c r="C333" s="418"/>
      <c r="D333" s="192"/>
      <c r="E333" s="20"/>
      <c r="F333" s="52"/>
      <c r="G333" s="170"/>
      <c r="H333" s="106"/>
      <c r="I333" s="192"/>
      <c r="J333" s="161"/>
      <c r="K333" s="250"/>
      <c r="L333" s="173"/>
      <c r="M333" s="44"/>
      <c r="N333" s="34"/>
    </row>
    <row r="334" spans="2:14" s="98" customFormat="1" x14ac:dyDescent="0.2">
      <c r="B334" s="298"/>
      <c r="C334" s="91" t="s">
        <v>5</v>
      </c>
      <c r="D334" s="197"/>
      <c r="E334" s="21"/>
      <c r="F334" s="242"/>
      <c r="G334" s="27">
        <f>SUM(G331:G333)</f>
        <v>0</v>
      </c>
      <c r="H334" s="93"/>
      <c r="I334" s="197"/>
      <c r="J334" s="162"/>
      <c r="K334" s="251"/>
      <c r="L334" s="174"/>
      <c r="M334" s="46">
        <f>SUM(M331:M333)</f>
        <v>0</v>
      </c>
      <c r="N334" s="46">
        <f>SUM(G334:M334)</f>
        <v>0</v>
      </c>
    </row>
    <row r="335" spans="2:14" s="98" customFormat="1" x14ac:dyDescent="0.2">
      <c r="B335" s="297">
        <v>64</v>
      </c>
      <c r="C335" s="88" t="s">
        <v>280</v>
      </c>
      <c r="D335" s="89" t="s">
        <v>34</v>
      </c>
      <c r="E335" s="15">
        <v>7.25</v>
      </c>
      <c r="F335" s="20"/>
      <c r="G335" s="14">
        <f>E335*F335</f>
        <v>0</v>
      </c>
      <c r="H335" s="124" t="s">
        <v>331</v>
      </c>
      <c r="I335" s="73" t="s">
        <v>34</v>
      </c>
      <c r="J335" s="150">
        <v>1.05</v>
      </c>
      <c r="K335" s="19">
        <f>J335*E335</f>
        <v>7.6125000000000007</v>
      </c>
      <c r="L335" s="173"/>
      <c r="M335" s="44">
        <f>K335*L335</f>
        <v>0</v>
      </c>
      <c r="N335" s="44"/>
    </row>
    <row r="336" spans="2:14" s="98" customFormat="1" x14ac:dyDescent="0.2">
      <c r="B336" s="297"/>
      <c r="C336" s="88" t="s">
        <v>284</v>
      </c>
      <c r="D336" s="127"/>
      <c r="E336" s="146"/>
      <c r="F336" s="20"/>
      <c r="G336" s="14"/>
      <c r="H336" s="415"/>
      <c r="I336" s="73"/>
      <c r="J336" s="150"/>
      <c r="K336" s="19"/>
      <c r="L336" s="33"/>
      <c r="M336" s="44"/>
      <c r="N336" s="44"/>
    </row>
    <row r="337" spans="2:14" s="98" customFormat="1" x14ac:dyDescent="0.2">
      <c r="B337" s="297"/>
      <c r="C337" s="107"/>
      <c r="D337" s="89"/>
      <c r="E337" s="20"/>
      <c r="F337" s="20"/>
      <c r="G337" s="170"/>
      <c r="H337" s="106"/>
      <c r="I337" s="106"/>
      <c r="J337" s="161"/>
      <c r="K337" s="32"/>
      <c r="L337" s="33"/>
      <c r="M337" s="44"/>
      <c r="N337" s="34"/>
    </row>
    <row r="338" spans="2:14" s="98" customFormat="1" x14ac:dyDescent="0.2">
      <c r="B338" s="298"/>
      <c r="C338" s="91" t="s">
        <v>5</v>
      </c>
      <c r="D338" s="100"/>
      <c r="E338" s="21"/>
      <c r="F338" s="21"/>
      <c r="G338" s="27">
        <f>SUM(G335:G337)</f>
        <v>0</v>
      </c>
      <c r="H338" s="93"/>
      <c r="I338" s="93"/>
      <c r="J338" s="162"/>
      <c r="K338" s="22"/>
      <c r="L338" s="16"/>
      <c r="M338" s="46">
        <f>SUM(M335:M337)</f>
        <v>0</v>
      </c>
      <c r="N338" s="46">
        <f>SUM(G338:M338)</f>
        <v>0</v>
      </c>
    </row>
    <row r="339" spans="2:14" s="98" customFormat="1" x14ac:dyDescent="0.2">
      <c r="B339" s="297">
        <v>65</v>
      </c>
      <c r="C339" s="88" t="s">
        <v>281</v>
      </c>
      <c r="D339" s="89" t="s">
        <v>55</v>
      </c>
      <c r="E339" s="15">
        <v>36.26</v>
      </c>
      <c r="F339" s="20"/>
      <c r="G339" s="14">
        <f>E339*F339</f>
        <v>0</v>
      </c>
      <c r="H339" s="106"/>
      <c r="I339" s="73"/>
      <c r="J339" s="150"/>
      <c r="K339" s="19"/>
      <c r="L339" s="173"/>
      <c r="M339" s="44"/>
      <c r="N339" s="44"/>
    </row>
    <row r="340" spans="2:14" s="98" customFormat="1" x14ac:dyDescent="0.2">
      <c r="B340" s="297"/>
      <c r="C340" s="88"/>
      <c r="D340" s="127"/>
      <c r="E340" s="147"/>
      <c r="F340" s="20"/>
      <c r="G340" s="14"/>
      <c r="H340" s="415"/>
      <c r="I340" s="73"/>
      <c r="J340" s="150"/>
      <c r="K340" s="19"/>
      <c r="L340" s="33"/>
      <c r="M340" s="44"/>
      <c r="N340" s="44"/>
    </row>
    <row r="341" spans="2:14" s="98" customFormat="1" x14ac:dyDescent="0.2">
      <c r="B341" s="297"/>
      <c r="C341" s="107"/>
      <c r="D341" s="89"/>
      <c r="E341" s="20"/>
      <c r="F341" s="20"/>
      <c r="G341" s="170"/>
      <c r="H341" s="106"/>
      <c r="I341" s="106"/>
      <c r="J341" s="161"/>
      <c r="K341" s="32"/>
      <c r="L341" s="33"/>
      <c r="M341" s="44"/>
      <c r="N341" s="34"/>
    </row>
    <row r="342" spans="2:14" s="98" customFormat="1" x14ac:dyDescent="0.2">
      <c r="B342" s="298"/>
      <c r="C342" s="91" t="s">
        <v>5</v>
      </c>
      <c r="D342" s="100"/>
      <c r="E342" s="21"/>
      <c r="F342" s="21"/>
      <c r="G342" s="27">
        <f>SUM(G339:G341)</f>
        <v>0</v>
      </c>
      <c r="H342" s="93"/>
      <c r="I342" s="93"/>
      <c r="J342" s="162"/>
      <c r="K342" s="22"/>
      <c r="L342" s="16"/>
      <c r="M342" s="46">
        <f>SUM(M339:M341)</f>
        <v>0</v>
      </c>
      <c r="N342" s="46">
        <f>SUM(G342:M342)</f>
        <v>0</v>
      </c>
    </row>
    <row r="343" spans="2:14" s="98" customFormat="1" x14ac:dyDescent="0.2">
      <c r="B343" s="297">
        <v>66</v>
      </c>
      <c r="C343" s="88" t="s">
        <v>282</v>
      </c>
      <c r="D343" s="89" t="s">
        <v>55</v>
      </c>
      <c r="E343" s="179">
        <v>6</v>
      </c>
      <c r="F343" s="20"/>
      <c r="G343" s="14">
        <f>E343*F343</f>
        <v>0</v>
      </c>
      <c r="H343" s="124" t="s">
        <v>331</v>
      </c>
      <c r="I343" s="73" t="s">
        <v>34</v>
      </c>
      <c r="J343" s="150">
        <v>0.315</v>
      </c>
      <c r="K343" s="19">
        <f>J343*E343</f>
        <v>1.8900000000000001</v>
      </c>
      <c r="L343" s="173"/>
      <c r="M343" s="44">
        <f>K343*L343</f>
        <v>0</v>
      </c>
      <c r="N343" s="44"/>
    </row>
    <row r="344" spans="2:14" s="98" customFormat="1" x14ac:dyDescent="0.2">
      <c r="B344" s="297"/>
      <c r="C344" s="88" t="s">
        <v>283</v>
      </c>
      <c r="D344" s="127"/>
      <c r="E344" s="146"/>
      <c r="F344" s="20"/>
      <c r="G344" s="14"/>
      <c r="H344" s="105" t="s">
        <v>332</v>
      </c>
      <c r="I344" s="73"/>
      <c r="J344" s="150"/>
      <c r="K344" s="19"/>
      <c r="L344" s="33"/>
      <c r="M344" s="44"/>
      <c r="N344" s="44"/>
    </row>
    <row r="345" spans="2:14" s="98" customFormat="1" x14ac:dyDescent="0.2">
      <c r="B345" s="297"/>
      <c r="C345" s="107"/>
      <c r="D345" s="89"/>
      <c r="E345" s="20"/>
      <c r="F345" s="20"/>
      <c r="G345" s="170"/>
      <c r="H345" s="106"/>
      <c r="I345" s="106"/>
      <c r="J345" s="161"/>
      <c r="K345" s="32"/>
      <c r="L345" s="33"/>
      <c r="M345" s="44"/>
      <c r="N345" s="34"/>
    </row>
    <row r="346" spans="2:14" s="98" customFormat="1" x14ac:dyDescent="0.2">
      <c r="B346" s="298"/>
      <c r="C346" s="91" t="s">
        <v>5</v>
      </c>
      <c r="D346" s="100"/>
      <c r="E346" s="21"/>
      <c r="F346" s="21"/>
      <c r="G346" s="27">
        <f>SUM(G343:G345)</f>
        <v>0</v>
      </c>
      <c r="H346" s="93"/>
      <c r="I346" s="93"/>
      <c r="J346" s="162"/>
      <c r="K346" s="22"/>
      <c r="L346" s="16"/>
      <c r="M346" s="46">
        <f>SUM(M343:M345)</f>
        <v>0</v>
      </c>
      <c r="N346" s="46">
        <f>SUM(G346:M346)</f>
        <v>0</v>
      </c>
    </row>
    <row r="347" spans="2:14" s="98" customFormat="1" x14ac:dyDescent="0.2">
      <c r="B347" s="299">
        <v>67</v>
      </c>
      <c r="C347" s="87" t="s">
        <v>70</v>
      </c>
      <c r="D347" s="193" t="s">
        <v>55</v>
      </c>
      <c r="E347" s="200">
        <v>17</v>
      </c>
      <c r="F347" s="244"/>
      <c r="G347" s="60">
        <f>E347*F347</f>
        <v>0</v>
      </c>
      <c r="H347" s="124" t="s">
        <v>331</v>
      </c>
      <c r="I347" s="59" t="s">
        <v>34</v>
      </c>
      <c r="J347" s="240">
        <v>0.63</v>
      </c>
      <c r="K347" s="245">
        <f>J347*E347</f>
        <v>10.71</v>
      </c>
      <c r="L347" s="173"/>
      <c r="M347" s="171">
        <f>K347*L347</f>
        <v>0</v>
      </c>
      <c r="N347" s="171"/>
    </row>
    <row r="348" spans="2:14" s="98" customFormat="1" x14ac:dyDescent="0.2">
      <c r="B348" s="297"/>
      <c r="C348" s="88" t="s">
        <v>71</v>
      </c>
      <c r="D348" s="219"/>
      <c r="E348" s="146"/>
      <c r="F348" s="52"/>
      <c r="G348" s="14"/>
      <c r="H348" s="105" t="s">
        <v>257</v>
      </c>
      <c r="I348" s="42"/>
      <c r="J348" s="150"/>
      <c r="K348" s="213"/>
      <c r="L348" s="173"/>
      <c r="M348" s="44"/>
      <c r="N348" s="44"/>
    </row>
    <row r="349" spans="2:14" s="98" customFormat="1" x14ac:dyDescent="0.2">
      <c r="B349" s="297"/>
      <c r="C349" s="18" t="s">
        <v>261</v>
      </c>
      <c r="D349" s="219"/>
      <c r="E349" s="146"/>
      <c r="F349" s="52"/>
      <c r="G349" s="14"/>
      <c r="H349" s="416"/>
      <c r="I349" s="192"/>
      <c r="J349" s="161"/>
      <c r="K349" s="250"/>
      <c r="L349" s="173"/>
      <c r="M349" s="44"/>
      <c r="N349" s="44"/>
    </row>
    <row r="350" spans="2:14" s="98" customFormat="1" x14ac:dyDescent="0.2">
      <c r="B350" s="297"/>
      <c r="C350" s="107"/>
      <c r="D350" s="192"/>
      <c r="E350" s="20"/>
      <c r="F350" s="52"/>
      <c r="G350" s="170"/>
      <c r="H350" s="106"/>
      <c r="I350" s="192"/>
      <c r="J350" s="161"/>
      <c r="K350" s="250"/>
      <c r="L350" s="173"/>
      <c r="M350" s="44"/>
      <c r="N350" s="34"/>
    </row>
    <row r="351" spans="2:14" s="98" customFormat="1" x14ac:dyDescent="0.2">
      <c r="B351" s="298"/>
      <c r="C351" s="91" t="s">
        <v>5</v>
      </c>
      <c r="D351" s="197"/>
      <c r="E351" s="21"/>
      <c r="F351" s="242"/>
      <c r="G351" s="27">
        <f>SUM(G347:G350)</f>
        <v>0</v>
      </c>
      <c r="H351" s="93"/>
      <c r="I351" s="197"/>
      <c r="J351" s="162"/>
      <c r="K351" s="251"/>
      <c r="L351" s="174"/>
      <c r="M351" s="46">
        <f>SUM(M347:M350)</f>
        <v>0</v>
      </c>
      <c r="N351" s="46">
        <f>SUM(G351:M351)</f>
        <v>0</v>
      </c>
    </row>
    <row r="352" spans="2:14" s="98" customFormat="1" x14ac:dyDescent="0.2">
      <c r="B352" s="297">
        <v>68</v>
      </c>
      <c r="C352" s="88" t="s">
        <v>260</v>
      </c>
      <c r="D352" s="192" t="s">
        <v>55</v>
      </c>
      <c r="E352" s="15">
        <v>9.7899999999999991</v>
      </c>
      <c r="F352" s="52"/>
      <c r="G352" s="14">
        <f>E352*F352</f>
        <v>0</v>
      </c>
      <c r="H352" s="124" t="s">
        <v>331</v>
      </c>
      <c r="I352" s="73" t="s">
        <v>34</v>
      </c>
      <c r="J352" s="150">
        <v>0.52500000000000002</v>
      </c>
      <c r="K352" s="19">
        <f>J352*E352</f>
        <v>5.1397499999999994</v>
      </c>
      <c r="L352" s="173"/>
      <c r="M352" s="44">
        <f>K352*L352</f>
        <v>0</v>
      </c>
      <c r="N352" s="44"/>
    </row>
    <row r="353" spans="2:14" s="98" customFormat="1" x14ac:dyDescent="0.2">
      <c r="B353" s="297"/>
      <c r="C353" s="88" t="s">
        <v>256</v>
      </c>
      <c r="D353" s="219"/>
      <c r="E353" s="146"/>
      <c r="F353" s="52"/>
      <c r="G353" s="14"/>
      <c r="H353" s="105" t="s">
        <v>184</v>
      </c>
      <c r="I353" s="42"/>
      <c r="J353" s="148"/>
      <c r="K353" s="250"/>
      <c r="L353" s="173"/>
      <c r="M353" s="44"/>
      <c r="N353" s="44"/>
    </row>
    <row r="354" spans="2:14" s="98" customFormat="1" x14ac:dyDescent="0.2">
      <c r="B354" s="297"/>
      <c r="C354" s="107"/>
      <c r="D354" s="192"/>
      <c r="E354" s="20"/>
      <c r="F354" s="52"/>
      <c r="G354" s="170"/>
      <c r="H354" s="102"/>
      <c r="I354" s="192"/>
      <c r="J354" s="161"/>
      <c r="K354" s="250"/>
      <c r="L354" s="173"/>
      <c r="M354" s="44"/>
      <c r="N354" s="34"/>
    </row>
    <row r="355" spans="2:14" s="98" customFormat="1" x14ac:dyDescent="0.2">
      <c r="B355" s="298"/>
      <c r="C355" s="91" t="s">
        <v>5</v>
      </c>
      <c r="D355" s="197"/>
      <c r="E355" s="21"/>
      <c r="F355" s="242"/>
      <c r="G355" s="27">
        <f>SUM(G352:G354)</f>
        <v>0</v>
      </c>
      <c r="H355" s="363"/>
      <c r="I355" s="197"/>
      <c r="J355" s="162"/>
      <c r="K355" s="251"/>
      <c r="L355" s="174"/>
      <c r="M355" s="46">
        <f>SUM(M352:M354)</f>
        <v>0</v>
      </c>
      <c r="N355" s="46">
        <f>SUM(G355:M355)</f>
        <v>0</v>
      </c>
    </row>
    <row r="356" spans="2:14" s="98" customFormat="1" x14ac:dyDescent="0.2">
      <c r="B356" s="297">
        <v>69</v>
      </c>
      <c r="C356" s="88" t="s">
        <v>69</v>
      </c>
      <c r="D356" s="192" t="s">
        <v>34</v>
      </c>
      <c r="E356" s="179">
        <v>9.3800000000000008</v>
      </c>
      <c r="F356" s="52"/>
      <c r="G356" s="14">
        <f>E356*F356</f>
        <v>0</v>
      </c>
      <c r="H356" s="124" t="s">
        <v>331</v>
      </c>
      <c r="I356" s="191" t="s">
        <v>34</v>
      </c>
      <c r="J356" s="166">
        <v>1.05</v>
      </c>
      <c r="K356" s="254">
        <f>J356*E356</f>
        <v>9.849000000000002</v>
      </c>
      <c r="L356" s="173"/>
      <c r="M356" s="44">
        <f>K356*L356</f>
        <v>0</v>
      </c>
      <c r="N356" s="44"/>
    </row>
    <row r="357" spans="2:14" s="98" customFormat="1" x14ac:dyDescent="0.2">
      <c r="B357" s="297"/>
      <c r="C357" s="88" t="s">
        <v>258</v>
      </c>
      <c r="D357" s="192"/>
      <c r="E357" s="47"/>
      <c r="F357" s="52"/>
      <c r="G357" s="14"/>
      <c r="H357" s="415"/>
      <c r="I357" s="42"/>
      <c r="J357" s="150"/>
      <c r="K357" s="213"/>
      <c r="L357" s="173"/>
      <c r="M357" s="44"/>
      <c r="N357" s="44"/>
    </row>
    <row r="358" spans="2:14" s="98" customFormat="1" x14ac:dyDescent="0.2">
      <c r="B358" s="297"/>
      <c r="C358" s="88" t="s">
        <v>259</v>
      </c>
      <c r="D358" s="192"/>
      <c r="E358" s="47"/>
      <c r="F358" s="52"/>
      <c r="G358" s="14"/>
      <c r="H358" s="416"/>
      <c r="I358" s="192"/>
      <c r="J358" s="161"/>
      <c r="K358" s="250"/>
      <c r="L358" s="173"/>
      <c r="M358" s="44"/>
      <c r="N358" s="44"/>
    </row>
    <row r="359" spans="2:14" s="98" customFormat="1" x14ac:dyDescent="0.2">
      <c r="B359" s="297"/>
      <c r="C359" s="107"/>
      <c r="D359" s="192"/>
      <c r="E359" s="47"/>
      <c r="F359" s="52"/>
      <c r="G359" s="170"/>
      <c r="H359" s="106"/>
      <c r="I359" s="192"/>
      <c r="J359" s="161"/>
      <c r="K359" s="250"/>
      <c r="L359" s="173"/>
      <c r="M359" s="44"/>
      <c r="N359" s="34"/>
    </row>
    <row r="360" spans="2:14" s="98" customFormat="1" x14ac:dyDescent="0.2">
      <c r="B360" s="298"/>
      <c r="C360" s="91" t="s">
        <v>5</v>
      </c>
      <c r="D360" s="197"/>
      <c r="E360" s="48"/>
      <c r="F360" s="242"/>
      <c r="G360" s="27">
        <f>SUM(G356:G359)</f>
        <v>0</v>
      </c>
      <c r="H360" s="93"/>
      <c r="I360" s="197"/>
      <c r="J360" s="162"/>
      <c r="K360" s="251"/>
      <c r="L360" s="174"/>
      <c r="M360" s="46">
        <f>SUM(M356:M359)</f>
        <v>0</v>
      </c>
      <c r="N360" s="46">
        <f>SUM(G360:M360)</f>
        <v>0</v>
      </c>
    </row>
    <row r="361" spans="2:14" s="98" customFormat="1" x14ac:dyDescent="0.2">
      <c r="B361" s="299">
        <v>70</v>
      </c>
      <c r="C361" s="87" t="s">
        <v>297</v>
      </c>
      <c r="D361" s="193" t="s">
        <v>34</v>
      </c>
      <c r="E361" s="200">
        <v>9.3800000000000008</v>
      </c>
      <c r="F361" s="244"/>
      <c r="G361" s="60">
        <f>E361*F361</f>
        <v>0</v>
      </c>
      <c r="H361" s="76"/>
      <c r="I361" s="191"/>
      <c r="J361" s="166"/>
      <c r="K361" s="254"/>
      <c r="L361" s="264"/>
      <c r="M361" s="171"/>
      <c r="N361" s="171"/>
    </row>
    <row r="362" spans="2:14" s="98" customFormat="1" x14ac:dyDescent="0.2">
      <c r="B362" s="297"/>
      <c r="C362" s="88"/>
      <c r="D362" s="192"/>
      <c r="E362" s="20"/>
      <c r="F362" s="52"/>
      <c r="G362" s="170"/>
      <c r="H362" s="107"/>
      <c r="I362" s="42"/>
      <c r="J362" s="148"/>
      <c r="K362" s="250"/>
      <c r="L362" s="173"/>
      <c r="M362" s="44"/>
      <c r="N362" s="44"/>
    </row>
    <row r="363" spans="2:14" s="98" customFormat="1" x14ac:dyDescent="0.2">
      <c r="B363" s="297"/>
      <c r="C363" s="88"/>
      <c r="D363" s="192"/>
      <c r="E363" s="20"/>
      <c r="F363" s="52"/>
      <c r="G363" s="170"/>
      <c r="H363" s="112"/>
      <c r="I363" s="192"/>
      <c r="J363" s="150"/>
      <c r="K363" s="250"/>
      <c r="L363" s="173"/>
      <c r="M363" s="44"/>
      <c r="N363" s="44"/>
    </row>
    <row r="364" spans="2:14" s="98" customFormat="1" x14ac:dyDescent="0.2">
      <c r="B364" s="298"/>
      <c r="C364" s="91" t="s">
        <v>5</v>
      </c>
      <c r="D364" s="197"/>
      <c r="E364" s="21"/>
      <c r="F364" s="242"/>
      <c r="G364" s="27">
        <f>SUM(G361:G363)</f>
        <v>0</v>
      </c>
      <c r="H364" s="93"/>
      <c r="I364" s="197"/>
      <c r="J364" s="162"/>
      <c r="K364" s="251"/>
      <c r="L364" s="174"/>
      <c r="M364" s="46">
        <f>SUM(M361:M363)</f>
        <v>0</v>
      </c>
      <c r="N364" s="46">
        <f>SUM(G364:M364)</f>
        <v>0</v>
      </c>
    </row>
    <row r="365" spans="2:14" s="98" customFormat="1" x14ac:dyDescent="0.2">
      <c r="B365" s="297">
        <v>71</v>
      </c>
      <c r="C365" s="88" t="s">
        <v>103</v>
      </c>
      <c r="D365" s="192" t="s">
        <v>6</v>
      </c>
      <c r="E365" s="15">
        <v>5</v>
      </c>
      <c r="F365" s="14"/>
      <c r="G365" s="14">
        <f>E365*F365</f>
        <v>0</v>
      </c>
      <c r="H365" s="106" t="s">
        <v>118</v>
      </c>
      <c r="I365" s="42" t="s">
        <v>6</v>
      </c>
      <c r="J365" s="150">
        <v>1</v>
      </c>
      <c r="K365" s="276">
        <f>J365*E365</f>
        <v>5</v>
      </c>
      <c r="L365" s="173"/>
      <c r="M365" s="44">
        <f>L365*K365</f>
        <v>0</v>
      </c>
      <c r="N365" s="44"/>
    </row>
    <row r="366" spans="2:14" s="98" customFormat="1" x14ac:dyDescent="0.2">
      <c r="B366" s="297"/>
      <c r="C366" s="88"/>
      <c r="D366" s="219"/>
      <c r="E366" s="146"/>
      <c r="F366" s="52"/>
      <c r="G366" s="14"/>
      <c r="H366" s="106" t="s">
        <v>131</v>
      </c>
      <c r="I366" s="42" t="s">
        <v>6</v>
      </c>
      <c r="J366" s="150">
        <v>1</v>
      </c>
      <c r="K366" s="276">
        <f>J366*E365</f>
        <v>5</v>
      </c>
      <c r="L366" s="173"/>
      <c r="M366" s="44">
        <f>L366*K366</f>
        <v>0</v>
      </c>
      <c r="N366" s="44"/>
    </row>
    <row r="367" spans="2:14" s="98" customFormat="1" x14ac:dyDescent="0.2">
      <c r="B367" s="297"/>
      <c r="C367" s="107"/>
      <c r="D367" s="192"/>
      <c r="E367" s="20"/>
      <c r="F367" s="52"/>
      <c r="G367" s="170"/>
      <c r="H367" s="106"/>
      <c r="I367" s="192"/>
      <c r="J367" s="161"/>
      <c r="K367" s="250"/>
      <c r="L367" s="173"/>
      <c r="M367" s="44"/>
      <c r="N367" s="34"/>
    </row>
    <row r="368" spans="2:14" s="98" customFormat="1" x14ac:dyDescent="0.2">
      <c r="B368" s="298"/>
      <c r="C368" s="91" t="s">
        <v>5</v>
      </c>
      <c r="D368" s="197"/>
      <c r="E368" s="21"/>
      <c r="F368" s="242"/>
      <c r="G368" s="27">
        <f>SUM(G365:G367)</f>
        <v>0</v>
      </c>
      <c r="H368" s="93"/>
      <c r="I368" s="197"/>
      <c r="J368" s="162"/>
      <c r="K368" s="251"/>
      <c r="L368" s="174"/>
      <c r="M368" s="46">
        <f>SUM(M365:M367)</f>
        <v>0</v>
      </c>
      <c r="N368" s="46">
        <f>SUM(G368:M368)</f>
        <v>0</v>
      </c>
    </row>
    <row r="369" spans="2:257" s="113" customFormat="1" x14ac:dyDescent="0.2">
      <c r="B369" s="299"/>
      <c r="C369" s="352" t="s">
        <v>79</v>
      </c>
      <c r="D369" s="59"/>
      <c r="E369" s="181"/>
      <c r="F369" s="244"/>
      <c r="G369" s="60"/>
      <c r="H369" s="353"/>
      <c r="I369" s="59"/>
      <c r="J369" s="240"/>
      <c r="K369" s="245"/>
      <c r="L369" s="173"/>
      <c r="M369" s="60"/>
      <c r="N369" s="60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8"/>
      <c r="AE369" s="128"/>
      <c r="AF369" s="128"/>
      <c r="AG369" s="128"/>
      <c r="AH369" s="128"/>
      <c r="AI369" s="128"/>
      <c r="AJ369" s="128"/>
      <c r="AK369" s="128"/>
      <c r="AL369" s="128"/>
      <c r="AM369" s="128"/>
      <c r="AN369" s="128"/>
      <c r="AO369" s="128"/>
      <c r="AP369" s="128"/>
      <c r="AQ369" s="128"/>
      <c r="AR369" s="128"/>
      <c r="AS369" s="128"/>
      <c r="AT369" s="128"/>
      <c r="AU369" s="128"/>
      <c r="AV369" s="128"/>
      <c r="AW369" s="128"/>
      <c r="AX369" s="128"/>
      <c r="AY369" s="128"/>
      <c r="AZ369" s="128"/>
      <c r="BA369" s="128"/>
      <c r="BB369" s="128"/>
      <c r="BC369" s="128"/>
      <c r="BD369" s="128"/>
      <c r="BE369" s="128"/>
      <c r="BF369" s="128"/>
      <c r="BG369" s="128"/>
      <c r="BH369" s="128"/>
      <c r="BI369" s="128"/>
      <c r="BJ369" s="128"/>
      <c r="BK369" s="128"/>
      <c r="BL369" s="128"/>
      <c r="BM369" s="128"/>
      <c r="BN369" s="128"/>
      <c r="BO369" s="128"/>
      <c r="BP369" s="128"/>
      <c r="BQ369" s="128"/>
      <c r="BR369" s="128"/>
      <c r="BS369" s="128"/>
      <c r="BT369" s="128"/>
      <c r="BU369" s="128"/>
      <c r="BV369" s="128"/>
      <c r="BW369" s="128"/>
      <c r="BX369" s="128"/>
      <c r="BY369" s="128"/>
      <c r="BZ369" s="128"/>
      <c r="CA369" s="128"/>
      <c r="CB369" s="128"/>
      <c r="CC369" s="128"/>
      <c r="CD369" s="128"/>
      <c r="CE369" s="128"/>
      <c r="CF369" s="128"/>
      <c r="CG369" s="128"/>
      <c r="CH369" s="128"/>
      <c r="CI369" s="128"/>
      <c r="CJ369" s="128"/>
      <c r="CK369" s="128"/>
      <c r="CL369" s="128"/>
      <c r="CM369" s="128"/>
      <c r="CN369" s="128"/>
      <c r="CO369" s="128"/>
      <c r="CP369" s="128"/>
      <c r="CQ369" s="128"/>
      <c r="CR369" s="128"/>
      <c r="CS369" s="128"/>
      <c r="CT369" s="128"/>
      <c r="CU369" s="128"/>
      <c r="CV369" s="128"/>
      <c r="CW369" s="128"/>
      <c r="CX369" s="128"/>
      <c r="CY369" s="128"/>
      <c r="CZ369" s="128"/>
      <c r="DA369" s="128"/>
      <c r="DB369" s="128"/>
      <c r="DC369" s="128"/>
      <c r="DD369" s="128"/>
      <c r="DE369" s="128"/>
      <c r="DF369" s="128"/>
      <c r="DG369" s="128"/>
      <c r="DH369" s="128"/>
      <c r="DI369" s="128"/>
      <c r="DJ369" s="128"/>
      <c r="DK369" s="128"/>
      <c r="DL369" s="128"/>
      <c r="DM369" s="128"/>
      <c r="DN369" s="128"/>
      <c r="DO369" s="128"/>
      <c r="DP369" s="128"/>
      <c r="DQ369" s="128"/>
      <c r="DR369" s="128"/>
      <c r="DS369" s="128"/>
      <c r="DT369" s="128"/>
      <c r="DU369" s="128"/>
      <c r="DV369" s="128"/>
      <c r="DW369" s="128"/>
      <c r="DX369" s="128"/>
      <c r="DY369" s="128"/>
      <c r="DZ369" s="128"/>
      <c r="EA369" s="128"/>
      <c r="EB369" s="128"/>
      <c r="EC369" s="128"/>
      <c r="ED369" s="128"/>
      <c r="EE369" s="128"/>
      <c r="EF369" s="128"/>
      <c r="EG369" s="128"/>
      <c r="EH369" s="128"/>
      <c r="EI369" s="128"/>
      <c r="EJ369" s="128"/>
      <c r="EK369" s="128"/>
      <c r="EL369" s="128"/>
      <c r="EM369" s="128"/>
      <c r="EN369" s="128"/>
      <c r="EO369" s="128"/>
      <c r="EP369" s="128"/>
      <c r="EQ369" s="128"/>
      <c r="ER369" s="128"/>
      <c r="ES369" s="128"/>
      <c r="ET369" s="128"/>
      <c r="EU369" s="128"/>
      <c r="EV369" s="128"/>
      <c r="EW369" s="128"/>
      <c r="EX369" s="128"/>
      <c r="EY369" s="128"/>
      <c r="EZ369" s="128"/>
      <c r="FA369" s="128"/>
      <c r="FB369" s="128"/>
      <c r="FC369" s="128"/>
      <c r="FD369" s="128"/>
      <c r="FE369" s="128"/>
      <c r="FF369" s="128"/>
      <c r="FG369" s="128"/>
      <c r="FH369" s="128"/>
      <c r="FI369" s="128"/>
      <c r="FJ369" s="128"/>
      <c r="FK369" s="128"/>
      <c r="FL369" s="128"/>
      <c r="FM369" s="128"/>
      <c r="FN369" s="128"/>
      <c r="FO369" s="128"/>
      <c r="FP369" s="128"/>
      <c r="FQ369" s="128"/>
      <c r="FR369" s="128"/>
      <c r="FS369" s="128"/>
      <c r="FT369" s="128"/>
      <c r="FU369" s="128"/>
      <c r="FV369" s="128"/>
      <c r="FW369" s="128"/>
      <c r="FX369" s="128"/>
      <c r="FY369" s="128"/>
      <c r="FZ369" s="128"/>
      <c r="GA369" s="128"/>
      <c r="GB369" s="128"/>
      <c r="GC369" s="128"/>
      <c r="GD369" s="128"/>
      <c r="GE369" s="128"/>
      <c r="GF369" s="128"/>
      <c r="GG369" s="128"/>
      <c r="GH369" s="128"/>
      <c r="GI369" s="128"/>
      <c r="GJ369" s="128"/>
      <c r="GK369" s="128"/>
      <c r="GL369" s="128"/>
      <c r="GM369" s="128"/>
      <c r="GN369" s="128"/>
      <c r="GO369" s="128"/>
      <c r="GP369" s="128"/>
      <c r="GQ369" s="128"/>
      <c r="GR369" s="128"/>
      <c r="GS369" s="128"/>
      <c r="GT369" s="128"/>
      <c r="GU369" s="128"/>
      <c r="GV369" s="128"/>
      <c r="GW369" s="128"/>
      <c r="GX369" s="128"/>
      <c r="GY369" s="128"/>
      <c r="GZ369" s="128"/>
      <c r="HA369" s="128"/>
      <c r="HB369" s="128"/>
      <c r="HC369" s="128"/>
      <c r="HD369" s="128"/>
      <c r="HE369" s="128"/>
      <c r="HF369" s="128"/>
      <c r="HG369" s="128"/>
      <c r="HH369" s="128"/>
      <c r="HI369" s="128"/>
      <c r="HJ369" s="128"/>
      <c r="HK369" s="128"/>
      <c r="HL369" s="128"/>
      <c r="HM369" s="128"/>
      <c r="HN369" s="128"/>
      <c r="HO369" s="128"/>
      <c r="HP369" s="128"/>
      <c r="HQ369" s="128"/>
      <c r="HR369" s="128"/>
      <c r="HS369" s="128"/>
      <c r="HT369" s="128"/>
      <c r="HU369" s="128"/>
      <c r="HV369" s="128"/>
      <c r="HW369" s="128"/>
      <c r="HX369" s="128"/>
      <c r="HY369" s="128"/>
      <c r="HZ369" s="128"/>
      <c r="IA369" s="128"/>
      <c r="IB369" s="128"/>
      <c r="IC369" s="128"/>
      <c r="ID369" s="128"/>
      <c r="IE369" s="128"/>
      <c r="IF369" s="128"/>
      <c r="IG369" s="128"/>
      <c r="IH369" s="128"/>
      <c r="II369" s="128"/>
      <c r="IJ369" s="128"/>
      <c r="IK369" s="128"/>
      <c r="IL369" s="128"/>
      <c r="IM369" s="128"/>
      <c r="IN369" s="128"/>
      <c r="IO369" s="128"/>
      <c r="IP369" s="128"/>
      <c r="IQ369" s="128"/>
      <c r="IR369" s="128"/>
      <c r="IS369" s="128"/>
      <c r="IT369" s="128"/>
      <c r="IU369" s="128"/>
      <c r="IV369" s="128"/>
      <c r="IW369" s="128"/>
    </row>
    <row r="370" spans="2:257" s="113" customFormat="1" ht="12" customHeight="1" x14ac:dyDescent="0.2">
      <c r="B370" s="297">
        <v>72</v>
      </c>
      <c r="C370" s="109" t="s">
        <v>262</v>
      </c>
      <c r="D370" s="73" t="s">
        <v>34</v>
      </c>
      <c r="E370" s="15">
        <v>4.7699999999999996</v>
      </c>
      <c r="F370" s="14"/>
      <c r="G370" s="14">
        <f>E370*F370</f>
        <v>0</v>
      </c>
      <c r="H370" s="39" t="s">
        <v>263</v>
      </c>
      <c r="I370" s="78" t="s">
        <v>37</v>
      </c>
      <c r="J370" s="186">
        <v>3.1E-2</v>
      </c>
      <c r="K370" s="67">
        <f>J370*E370</f>
        <v>0.14786999999999997</v>
      </c>
      <c r="L370" s="77"/>
      <c r="M370" s="185">
        <f>K370*L370</f>
        <v>0</v>
      </c>
      <c r="N370" s="36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  <c r="AM370" s="98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98"/>
      <c r="BA370" s="98"/>
      <c r="BB370" s="98"/>
      <c r="BC370" s="98"/>
      <c r="BD370" s="98"/>
      <c r="BE370" s="98"/>
      <c r="BF370" s="98"/>
      <c r="BG370" s="98"/>
      <c r="BH370" s="98"/>
      <c r="BI370" s="98"/>
      <c r="BJ370" s="98"/>
      <c r="BK370" s="98"/>
      <c r="BL370" s="98"/>
      <c r="BM370" s="98"/>
      <c r="BN370" s="98"/>
      <c r="BO370" s="98"/>
      <c r="BP370" s="98"/>
      <c r="BQ370" s="98"/>
      <c r="BR370" s="98"/>
      <c r="BS370" s="98"/>
      <c r="BT370" s="98"/>
      <c r="BU370" s="98"/>
      <c r="BV370" s="98"/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/>
      <c r="CP370" s="98"/>
      <c r="CQ370" s="98"/>
      <c r="CR370" s="98"/>
      <c r="CS370" s="98"/>
      <c r="CT370" s="98"/>
      <c r="CU370" s="98"/>
      <c r="CV370" s="98"/>
      <c r="CW370" s="98"/>
      <c r="CX370" s="98"/>
      <c r="CY370" s="98"/>
      <c r="CZ370" s="98"/>
      <c r="DA370" s="98"/>
      <c r="DB370" s="98"/>
      <c r="DC370" s="98"/>
      <c r="DD370" s="98"/>
      <c r="DE370" s="98"/>
      <c r="DF370" s="98"/>
      <c r="DG370" s="98"/>
      <c r="DH370" s="98"/>
      <c r="DI370" s="98"/>
      <c r="DJ370" s="98"/>
      <c r="DK370" s="98"/>
      <c r="DL370" s="98"/>
      <c r="DM370" s="98"/>
      <c r="DN370" s="98"/>
      <c r="DO370" s="98"/>
      <c r="DP370" s="98"/>
      <c r="DQ370" s="98"/>
      <c r="DR370" s="98"/>
      <c r="DS370" s="98"/>
      <c r="DT370" s="98"/>
      <c r="DU370" s="98"/>
      <c r="DV370" s="98"/>
      <c r="DW370" s="98"/>
      <c r="DX370" s="98"/>
      <c r="DY370" s="98"/>
      <c r="DZ370" s="98"/>
      <c r="EA370" s="98"/>
      <c r="EB370" s="98"/>
      <c r="EC370" s="98"/>
      <c r="ED370" s="98"/>
      <c r="EE370" s="98"/>
      <c r="EF370" s="98"/>
      <c r="EG370" s="98"/>
      <c r="EH370" s="98"/>
      <c r="EI370" s="98"/>
      <c r="EJ370" s="98"/>
      <c r="EK370" s="98"/>
      <c r="EL370" s="98"/>
      <c r="EM370" s="98"/>
      <c r="EN370" s="98"/>
      <c r="EO370" s="98"/>
      <c r="EP370" s="98"/>
      <c r="EQ370" s="98"/>
      <c r="ER370" s="98"/>
      <c r="ES370" s="98"/>
      <c r="ET370" s="98"/>
      <c r="EU370" s="98"/>
      <c r="EV370" s="98"/>
      <c r="EW370" s="98"/>
      <c r="EX370" s="98"/>
      <c r="EY370" s="98"/>
      <c r="EZ370" s="98"/>
      <c r="FA370" s="98"/>
      <c r="FB370" s="98"/>
      <c r="FC370" s="98"/>
      <c r="FD370" s="98"/>
      <c r="FE370" s="98"/>
      <c r="FF370" s="98"/>
      <c r="FG370" s="98"/>
      <c r="FH370" s="98"/>
      <c r="FI370" s="98"/>
      <c r="FJ370" s="98"/>
      <c r="FK370" s="98"/>
      <c r="FL370" s="98"/>
      <c r="FM370" s="98"/>
      <c r="FN370" s="98"/>
      <c r="FO370" s="98"/>
      <c r="FP370" s="98"/>
      <c r="FQ370" s="98"/>
      <c r="FR370" s="98"/>
      <c r="FS370" s="98"/>
      <c r="FT370" s="98"/>
      <c r="FU370" s="98"/>
      <c r="FV370" s="98"/>
      <c r="FW370" s="98"/>
      <c r="FX370" s="98"/>
      <c r="FY370" s="98"/>
      <c r="FZ370" s="98"/>
      <c r="GA370" s="98"/>
      <c r="GB370" s="98"/>
      <c r="GC370" s="98"/>
      <c r="GD370" s="98"/>
      <c r="GE370" s="98"/>
      <c r="GF370" s="98"/>
      <c r="GG370" s="98"/>
      <c r="GH370" s="98"/>
      <c r="GI370" s="98"/>
      <c r="GJ370" s="98"/>
      <c r="GK370" s="98"/>
      <c r="GL370" s="98"/>
      <c r="GM370" s="98"/>
      <c r="GN370" s="98"/>
      <c r="GO370" s="98"/>
      <c r="GP370" s="98"/>
      <c r="GQ370" s="98"/>
      <c r="GR370" s="98"/>
      <c r="GS370" s="98"/>
      <c r="GT370" s="98"/>
      <c r="GU370" s="98"/>
      <c r="GV370" s="98"/>
      <c r="GW370" s="98"/>
      <c r="GX370" s="98"/>
      <c r="GY370" s="98"/>
      <c r="GZ370" s="98"/>
      <c r="HA370" s="98"/>
      <c r="HB370" s="98"/>
      <c r="HC370" s="98"/>
      <c r="HD370" s="98"/>
      <c r="HE370" s="98"/>
      <c r="HF370" s="98"/>
      <c r="HG370" s="98"/>
      <c r="HH370" s="98"/>
      <c r="HI370" s="98"/>
      <c r="HJ370" s="98"/>
      <c r="HK370" s="98"/>
      <c r="HL370" s="98"/>
      <c r="HM370" s="98"/>
      <c r="HN370" s="98"/>
      <c r="HO370" s="98"/>
      <c r="HP370" s="98"/>
      <c r="HQ370" s="98"/>
      <c r="HR370" s="98"/>
      <c r="HS370" s="98"/>
      <c r="HT370" s="98"/>
      <c r="HU370" s="98"/>
      <c r="HV370" s="98"/>
      <c r="HW370" s="98"/>
      <c r="HX370" s="98"/>
      <c r="HY370" s="98"/>
      <c r="HZ370" s="98"/>
      <c r="IA370" s="98"/>
      <c r="IB370" s="98"/>
      <c r="IC370" s="98"/>
      <c r="ID370" s="98"/>
      <c r="IE370" s="98"/>
      <c r="IF370" s="98"/>
      <c r="IG370" s="98"/>
      <c r="IH370" s="98"/>
      <c r="II370" s="98"/>
      <c r="IJ370" s="98"/>
      <c r="IK370" s="98"/>
      <c r="IL370" s="98"/>
      <c r="IM370" s="98"/>
      <c r="IN370" s="98"/>
      <c r="IO370" s="98"/>
      <c r="IP370" s="98"/>
      <c r="IQ370" s="98"/>
      <c r="IR370" s="98"/>
      <c r="IS370" s="98"/>
      <c r="IT370" s="98"/>
      <c r="IU370" s="98"/>
      <c r="IV370" s="98"/>
      <c r="IW370" s="98"/>
    </row>
    <row r="371" spans="2:257" s="113" customFormat="1" x14ac:dyDescent="0.2">
      <c r="B371" s="297"/>
      <c r="C371" s="72" t="s">
        <v>267</v>
      </c>
      <c r="D371" s="73"/>
      <c r="E371" s="15"/>
      <c r="F371" s="14"/>
      <c r="G371" s="170"/>
      <c r="H371" s="39"/>
      <c r="I371" s="78"/>
      <c r="J371" s="186"/>
      <c r="K371" s="67"/>
      <c r="L371" s="77"/>
      <c r="M371" s="185"/>
      <c r="N371" s="36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  <c r="AM371" s="98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98"/>
      <c r="BA371" s="98"/>
      <c r="BB371" s="98"/>
      <c r="BC371" s="98"/>
      <c r="BD371" s="98"/>
      <c r="BE371" s="98"/>
      <c r="BF371" s="98"/>
      <c r="BG371" s="98"/>
      <c r="BH371" s="98"/>
      <c r="BI371" s="98"/>
      <c r="BJ371" s="98"/>
      <c r="BK371" s="98"/>
      <c r="BL371" s="98"/>
      <c r="BM371" s="98"/>
      <c r="BN371" s="98"/>
      <c r="BO371" s="98"/>
      <c r="BP371" s="98"/>
      <c r="BQ371" s="98"/>
      <c r="BR371" s="98"/>
      <c r="BS371" s="98"/>
      <c r="BT371" s="98"/>
      <c r="BU371" s="98"/>
      <c r="BV371" s="98"/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/>
      <c r="CP371" s="98"/>
      <c r="CQ371" s="98"/>
      <c r="CR371" s="98"/>
      <c r="CS371" s="98"/>
      <c r="CT371" s="98"/>
      <c r="CU371" s="98"/>
      <c r="CV371" s="98"/>
      <c r="CW371" s="98"/>
      <c r="CX371" s="98"/>
      <c r="CY371" s="98"/>
      <c r="CZ371" s="98"/>
      <c r="DA371" s="98"/>
      <c r="DB371" s="98"/>
      <c r="DC371" s="98"/>
      <c r="DD371" s="98"/>
      <c r="DE371" s="98"/>
      <c r="DF371" s="98"/>
      <c r="DG371" s="98"/>
      <c r="DH371" s="98"/>
      <c r="DI371" s="98"/>
      <c r="DJ371" s="98"/>
      <c r="DK371" s="98"/>
      <c r="DL371" s="98"/>
      <c r="DM371" s="98"/>
      <c r="DN371" s="98"/>
      <c r="DO371" s="98"/>
      <c r="DP371" s="98"/>
      <c r="DQ371" s="98"/>
      <c r="DR371" s="98"/>
      <c r="DS371" s="98"/>
      <c r="DT371" s="98"/>
      <c r="DU371" s="98"/>
      <c r="DV371" s="98"/>
      <c r="DW371" s="98"/>
      <c r="DX371" s="98"/>
      <c r="DY371" s="98"/>
      <c r="DZ371" s="98"/>
      <c r="EA371" s="98"/>
      <c r="EB371" s="98"/>
      <c r="EC371" s="98"/>
      <c r="ED371" s="98"/>
      <c r="EE371" s="98"/>
      <c r="EF371" s="98"/>
      <c r="EG371" s="98"/>
      <c r="EH371" s="98"/>
      <c r="EI371" s="98"/>
      <c r="EJ371" s="98"/>
      <c r="EK371" s="98"/>
      <c r="EL371" s="98"/>
      <c r="EM371" s="98"/>
      <c r="EN371" s="98"/>
      <c r="EO371" s="98"/>
      <c r="EP371" s="98"/>
      <c r="EQ371" s="98"/>
      <c r="ER371" s="98"/>
      <c r="ES371" s="98"/>
      <c r="ET371" s="98"/>
      <c r="EU371" s="98"/>
      <c r="EV371" s="98"/>
      <c r="EW371" s="98"/>
      <c r="EX371" s="98"/>
      <c r="EY371" s="98"/>
      <c r="EZ371" s="98"/>
      <c r="FA371" s="98"/>
      <c r="FB371" s="98"/>
      <c r="FC371" s="98"/>
      <c r="FD371" s="98"/>
      <c r="FE371" s="98"/>
      <c r="FF371" s="98"/>
      <c r="FG371" s="98"/>
      <c r="FH371" s="98"/>
      <c r="FI371" s="98"/>
      <c r="FJ371" s="98"/>
      <c r="FK371" s="98"/>
      <c r="FL371" s="98"/>
      <c r="FM371" s="98"/>
      <c r="FN371" s="98"/>
      <c r="FO371" s="98"/>
      <c r="FP371" s="98"/>
      <c r="FQ371" s="98"/>
      <c r="FR371" s="98"/>
      <c r="FS371" s="98"/>
      <c r="FT371" s="98"/>
      <c r="FU371" s="98"/>
      <c r="FV371" s="98"/>
      <c r="FW371" s="98"/>
      <c r="FX371" s="98"/>
      <c r="FY371" s="98"/>
      <c r="FZ371" s="98"/>
      <c r="GA371" s="98"/>
      <c r="GB371" s="98"/>
      <c r="GC371" s="98"/>
      <c r="GD371" s="98"/>
      <c r="GE371" s="98"/>
      <c r="GF371" s="98"/>
      <c r="GG371" s="98"/>
      <c r="GH371" s="98"/>
      <c r="GI371" s="98"/>
      <c r="GJ371" s="98"/>
      <c r="GK371" s="98"/>
      <c r="GL371" s="98"/>
      <c r="GM371" s="98"/>
      <c r="GN371" s="98"/>
      <c r="GO371" s="98"/>
      <c r="GP371" s="98"/>
      <c r="GQ371" s="98"/>
      <c r="GR371" s="98"/>
      <c r="GS371" s="98"/>
      <c r="GT371" s="98"/>
      <c r="GU371" s="98"/>
      <c r="GV371" s="98"/>
      <c r="GW371" s="98"/>
      <c r="GX371" s="98"/>
      <c r="GY371" s="98"/>
      <c r="GZ371" s="98"/>
      <c r="HA371" s="98"/>
      <c r="HB371" s="98"/>
      <c r="HC371" s="98"/>
      <c r="HD371" s="98"/>
      <c r="HE371" s="98"/>
      <c r="HF371" s="98"/>
      <c r="HG371" s="98"/>
      <c r="HH371" s="98"/>
      <c r="HI371" s="98"/>
      <c r="HJ371" s="98"/>
      <c r="HK371" s="98"/>
      <c r="HL371" s="98"/>
      <c r="HM371" s="98"/>
      <c r="HN371" s="98"/>
      <c r="HO371" s="98"/>
      <c r="HP371" s="98"/>
      <c r="HQ371" s="98"/>
      <c r="HR371" s="98"/>
      <c r="HS371" s="98"/>
      <c r="HT371" s="98"/>
      <c r="HU371" s="98"/>
      <c r="HV371" s="98"/>
      <c r="HW371" s="98"/>
      <c r="HX371" s="98"/>
      <c r="HY371" s="98"/>
      <c r="HZ371" s="98"/>
      <c r="IA371" s="98"/>
      <c r="IB371" s="98"/>
      <c r="IC371" s="98"/>
      <c r="ID371" s="98"/>
      <c r="IE371" s="98"/>
      <c r="IF371" s="98"/>
      <c r="IG371" s="98"/>
      <c r="IH371" s="98"/>
      <c r="II371" s="98"/>
      <c r="IJ371" s="98"/>
      <c r="IK371" s="98"/>
      <c r="IL371" s="98"/>
      <c r="IM371" s="98"/>
      <c r="IN371" s="98"/>
      <c r="IO371" s="98"/>
      <c r="IP371" s="98"/>
      <c r="IQ371" s="98"/>
      <c r="IR371" s="98"/>
      <c r="IS371" s="98"/>
      <c r="IT371" s="98"/>
      <c r="IU371" s="98"/>
      <c r="IV371" s="98"/>
      <c r="IW371" s="98"/>
    </row>
    <row r="372" spans="2:257" s="113" customFormat="1" x14ac:dyDescent="0.2">
      <c r="B372" s="297"/>
      <c r="C372" s="107"/>
      <c r="D372" s="73"/>
      <c r="E372" s="15"/>
      <c r="F372" s="14"/>
      <c r="G372" s="170"/>
      <c r="I372" s="110"/>
      <c r="J372" s="110"/>
      <c r="K372" s="39"/>
      <c r="L372" s="390"/>
      <c r="N372" s="36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  <c r="AM372" s="98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98"/>
      <c r="BA372" s="98"/>
      <c r="BB372" s="98"/>
      <c r="BC372" s="98"/>
      <c r="BD372" s="98"/>
      <c r="BE372" s="98"/>
      <c r="BF372" s="98"/>
      <c r="BG372" s="98"/>
      <c r="BH372" s="98"/>
      <c r="BI372" s="98"/>
      <c r="BJ372" s="98"/>
      <c r="BK372" s="98"/>
      <c r="BL372" s="98"/>
      <c r="BM372" s="98"/>
      <c r="BN372" s="98"/>
      <c r="BO372" s="98"/>
      <c r="BP372" s="98"/>
      <c r="BQ372" s="98"/>
      <c r="BR372" s="98"/>
      <c r="BS372" s="98"/>
      <c r="BT372" s="98"/>
      <c r="BU372" s="98"/>
      <c r="BV372" s="98"/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/>
      <c r="CP372" s="98"/>
      <c r="CQ372" s="98"/>
      <c r="CR372" s="98"/>
      <c r="CS372" s="98"/>
      <c r="CT372" s="98"/>
      <c r="CU372" s="98"/>
      <c r="CV372" s="98"/>
      <c r="CW372" s="98"/>
      <c r="CX372" s="98"/>
      <c r="CY372" s="98"/>
      <c r="CZ372" s="98"/>
      <c r="DA372" s="98"/>
      <c r="DB372" s="98"/>
      <c r="DC372" s="98"/>
      <c r="DD372" s="98"/>
      <c r="DE372" s="98"/>
      <c r="DF372" s="98"/>
      <c r="DG372" s="98"/>
      <c r="DH372" s="98"/>
      <c r="DI372" s="98"/>
      <c r="DJ372" s="98"/>
      <c r="DK372" s="98"/>
      <c r="DL372" s="98"/>
      <c r="DM372" s="98"/>
      <c r="DN372" s="98"/>
      <c r="DO372" s="98"/>
      <c r="DP372" s="98"/>
      <c r="DQ372" s="98"/>
      <c r="DR372" s="98"/>
      <c r="DS372" s="98"/>
      <c r="DT372" s="98"/>
      <c r="DU372" s="98"/>
      <c r="DV372" s="98"/>
      <c r="DW372" s="98"/>
      <c r="DX372" s="98"/>
      <c r="DY372" s="98"/>
      <c r="DZ372" s="98"/>
      <c r="EA372" s="98"/>
      <c r="EB372" s="98"/>
      <c r="EC372" s="98"/>
      <c r="ED372" s="98"/>
      <c r="EE372" s="98"/>
      <c r="EF372" s="98"/>
      <c r="EG372" s="98"/>
      <c r="EH372" s="98"/>
      <c r="EI372" s="98"/>
      <c r="EJ372" s="98"/>
      <c r="EK372" s="98"/>
      <c r="EL372" s="98"/>
      <c r="EM372" s="98"/>
      <c r="EN372" s="98"/>
      <c r="EO372" s="98"/>
      <c r="EP372" s="98"/>
      <c r="EQ372" s="98"/>
      <c r="ER372" s="98"/>
      <c r="ES372" s="98"/>
      <c r="ET372" s="98"/>
      <c r="EU372" s="98"/>
      <c r="EV372" s="98"/>
      <c r="EW372" s="98"/>
      <c r="EX372" s="98"/>
      <c r="EY372" s="98"/>
      <c r="EZ372" s="98"/>
      <c r="FA372" s="98"/>
      <c r="FB372" s="98"/>
      <c r="FC372" s="98"/>
      <c r="FD372" s="98"/>
      <c r="FE372" s="98"/>
      <c r="FF372" s="98"/>
      <c r="FG372" s="98"/>
      <c r="FH372" s="98"/>
      <c r="FI372" s="98"/>
      <c r="FJ372" s="98"/>
      <c r="FK372" s="98"/>
      <c r="FL372" s="98"/>
      <c r="FM372" s="98"/>
      <c r="FN372" s="98"/>
      <c r="FO372" s="98"/>
      <c r="FP372" s="98"/>
      <c r="FQ372" s="98"/>
      <c r="FR372" s="98"/>
      <c r="FS372" s="98"/>
      <c r="FT372" s="98"/>
      <c r="FU372" s="98"/>
      <c r="FV372" s="98"/>
      <c r="FW372" s="98"/>
      <c r="FX372" s="98"/>
      <c r="FY372" s="98"/>
      <c r="FZ372" s="98"/>
      <c r="GA372" s="98"/>
      <c r="GB372" s="98"/>
      <c r="GC372" s="98"/>
      <c r="GD372" s="98"/>
      <c r="GE372" s="98"/>
      <c r="GF372" s="98"/>
      <c r="GG372" s="98"/>
      <c r="GH372" s="98"/>
      <c r="GI372" s="98"/>
      <c r="GJ372" s="98"/>
      <c r="GK372" s="98"/>
      <c r="GL372" s="98"/>
      <c r="GM372" s="98"/>
      <c r="GN372" s="98"/>
      <c r="GO372" s="98"/>
      <c r="GP372" s="98"/>
      <c r="GQ372" s="98"/>
      <c r="GR372" s="98"/>
      <c r="GS372" s="98"/>
      <c r="GT372" s="98"/>
      <c r="GU372" s="98"/>
      <c r="GV372" s="98"/>
      <c r="GW372" s="98"/>
      <c r="GX372" s="98"/>
      <c r="GY372" s="98"/>
      <c r="GZ372" s="98"/>
      <c r="HA372" s="98"/>
      <c r="HB372" s="98"/>
      <c r="HC372" s="98"/>
      <c r="HD372" s="98"/>
      <c r="HE372" s="98"/>
      <c r="HF372" s="98"/>
      <c r="HG372" s="98"/>
      <c r="HH372" s="98"/>
      <c r="HI372" s="98"/>
      <c r="HJ372" s="98"/>
      <c r="HK372" s="98"/>
      <c r="HL372" s="98"/>
      <c r="HM372" s="98"/>
      <c r="HN372" s="98"/>
      <c r="HO372" s="98"/>
      <c r="HP372" s="98"/>
      <c r="HQ372" s="98"/>
      <c r="HR372" s="98"/>
      <c r="HS372" s="98"/>
      <c r="HT372" s="98"/>
      <c r="HU372" s="98"/>
      <c r="HV372" s="98"/>
      <c r="HW372" s="98"/>
      <c r="HX372" s="98"/>
      <c r="HY372" s="98"/>
      <c r="HZ372" s="98"/>
      <c r="IA372" s="98"/>
      <c r="IB372" s="98"/>
      <c r="IC372" s="98"/>
      <c r="ID372" s="98"/>
      <c r="IE372" s="98"/>
      <c r="IF372" s="98"/>
      <c r="IG372" s="98"/>
      <c r="IH372" s="98"/>
      <c r="II372" s="98"/>
      <c r="IJ372" s="98"/>
      <c r="IK372" s="98"/>
      <c r="IL372" s="98"/>
      <c r="IM372" s="98"/>
      <c r="IN372" s="98"/>
      <c r="IO372" s="98"/>
      <c r="IP372" s="98"/>
      <c r="IQ372" s="98"/>
      <c r="IR372" s="98"/>
      <c r="IS372" s="98"/>
      <c r="IT372" s="98"/>
      <c r="IU372" s="98"/>
      <c r="IV372" s="98"/>
      <c r="IW372" s="98"/>
    </row>
    <row r="373" spans="2:257" s="113" customFormat="1" x14ac:dyDescent="0.2">
      <c r="B373" s="297"/>
      <c r="C373" s="72" t="s">
        <v>265</v>
      </c>
      <c r="D373" s="73" t="s">
        <v>37</v>
      </c>
      <c r="E373" s="179">
        <f>K370</f>
        <v>0.14786999999999997</v>
      </c>
      <c r="F373" s="14"/>
      <c r="G373" s="170"/>
      <c r="H373" s="39" t="s">
        <v>264</v>
      </c>
      <c r="I373" s="78" t="s">
        <v>32</v>
      </c>
      <c r="J373" s="186">
        <v>0.3</v>
      </c>
      <c r="K373" s="67">
        <f>J373*E373</f>
        <v>4.4360999999999991E-2</v>
      </c>
      <c r="L373" s="77"/>
      <c r="M373" s="185">
        <f>L373*K373</f>
        <v>0</v>
      </c>
      <c r="N373" s="36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  <c r="AM373" s="98"/>
      <c r="AN373" s="98"/>
      <c r="AO373" s="98"/>
      <c r="AP373" s="98"/>
      <c r="AQ373" s="98"/>
      <c r="AR373" s="98"/>
      <c r="AS373" s="98"/>
      <c r="AT373" s="98"/>
      <c r="AU373" s="98"/>
      <c r="AV373" s="98"/>
      <c r="AW373" s="98"/>
      <c r="AX373" s="98"/>
      <c r="AY373" s="98"/>
      <c r="AZ373" s="98"/>
      <c r="BA373" s="98"/>
      <c r="BB373" s="98"/>
      <c r="BC373" s="98"/>
      <c r="BD373" s="98"/>
      <c r="BE373" s="98"/>
      <c r="BF373" s="98"/>
      <c r="BG373" s="98"/>
      <c r="BH373" s="98"/>
      <c r="BI373" s="98"/>
      <c r="BJ373" s="98"/>
      <c r="BK373" s="98"/>
      <c r="BL373" s="98"/>
      <c r="BM373" s="98"/>
      <c r="BN373" s="98"/>
      <c r="BO373" s="98"/>
      <c r="BP373" s="98"/>
      <c r="BQ373" s="98"/>
      <c r="BR373" s="98"/>
      <c r="BS373" s="98"/>
      <c r="BT373" s="98"/>
      <c r="BU373" s="98"/>
      <c r="BV373" s="98"/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/>
      <c r="CP373" s="98"/>
      <c r="CQ373" s="98"/>
      <c r="CR373" s="98"/>
      <c r="CS373" s="98"/>
      <c r="CT373" s="98"/>
      <c r="CU373" s="98"/>
      <c r="CV373" s="98"/>
      <c r="CW373" s="98"/>
      <c r="CX373" s="98"/>
      <c r="CY373" s="98"/>
      <c r="CZ373" s="98"/>
      <c r="DA373" s="98"/>
      <c r="DB373" s="98"/>
      <c r="DC373" s="98"/>
      <c r="DD373" s="98"/>
      <c r="DE373" s="98"/>
      <c r="DF373" s="98"/>
      <c r="DG373" s="98"/>
      <c r="DH373" s="98"/>
      <c r="DI373" s="98"/>
      <c r="DJ373" s="98"/>
      <c r="DK373" s="98"/>
      <c r="DL373" s="98"/>
      <c r="DM373" s="98"/>
      <c r="DN373" s="98"/>
      <c r="DO373" s="98"/>
      <c r="DP373" s="98"/>
      <c r="DQ373" s="98"/>
      <c r="DR373" s="98"/>
      <c r="DS373" s="98"/>
      <c r="DT373" s="98"/>
      <c r="DU373" s="98"/>
      <c r="DV373" s="98"/>
      <c r="DW373" s="98"/>
      <c r="DX373" s="98"/>
      <c r="DY373" s="98"/>
      <c r="DZ373" s="98"/>
      <c r="EA373" s="98"/>
      <c r="EB373" s="98"/>
      <c r="EC373" s="98"/>
      <c r="ED373" s="98"/>
      <c r="EE373" s="98"/>
      <c r="EF373" s="98"/>
      <c r="EG373" s="98"/>
      <c r="EH373" s="98"/>
      <c r="EI373" s="98"/>
      <c r="EJ373" s="98"/>
      <c r="EK373" s="98"/>
      <c r="EL373" s="98"/>
      <c r="EM373" s="98"/>
      <c r="EN373" s="98"/>
      <c r="EO373" s="98"/>
      <c r="EP373" s="98"/>
      <c r="EQ373" s="98"/>
      <c r="ER373" s="98"/>
      <c r="ES373" s="98"/>
      <c r="ET373" s="98"/>
      <c r="EU373" s="98"/>
      <c r="EV373" s="98"/>
      <c r="EW373" s="98"/>
      <c r="EX373" s="98"/>
      <c r="EY373" s="98"/>
      <c r="EZ373" s="98"/>
      <c r="FA373" s="98"/>
      <c r="FB373" s="98"/>
      <c r="FC373" s="98"/>
      <c r="FD373" s="98"/>
      <c r="FE373" s="98"/>
      <c r="FF373" s="98"/>
      <c r="FG373" s="98"/>
      <c r="FH373" s="98"/>
      <c r="FI373" s="98"/>
      <c r="FJ373" s="98"/>
      <c r="FK373" s="98"/>
      <c r="FL373" s="98"/>
      <c r="FM373" s="98"/>
      <c r="FN373" s="98"/>
      <c r="FO373" s="98"/>
      <c r="FP373" s="98"/>
      <c r="FQ373" s="98"/>
      <c r="FR373" s="98"/>
      <c r="FS373" s="98"/>
      <c r="FT373" s="98"/>
      <c r="FU373" s="98"/>
      <c r="FV373" s="98"/>
      <c r="FW373" s="98"/>
      <c r="FX373" s="98"/>
      <c r="FY373" s="98"/>
      <c r="FZ373" s="98"/>
      <c r="GA373" s="98"/>
      <c r="GB373" s="98"/>
      <c r="GC373" s="98"/>
      <c r="GD373" s="98"/>
      <c r="GE373" s="98"/>
      <c r="GF373" s="98"/>
      <c r="GG373" s="98"/>
      <c r="GH373" s="98"/>
      <c r="GI373" s="98"/>
      <c r="GJ373" s="98"/>
      <c r="GK373" s="98"/>
      <c r="GL373" s="98"/>
      <c r="GM373" s="98"/>
      <c r="GN373" s="98"/>
      <c r="GO373" s="98"/>
      <c r="GP373" s="98"/>
      <c r="GQ373" s="98"/>
      <c r="GR373" s="98"/>
      <c r="GS373" s="98"/>
      <c r="GT373" s="98"/>
      <c r="GU373" s="98"/>
      <c r="GV373" s="98"/>
      <c r="GW373" s="98"/>
      <c r="GX373" s="98"/>
      <c r="GY373" s="98"/>
      <c r="GZ373" s="98"/>
      <c r="HA373" s="98"/>
      <c r="HB373" s="98"/>
      <c r="HC373" s="98"/>
      <c r="HD373" s="98"/>
      <c r="HE373" s="98"/>
      <c r="HF373" s="98"/>
      <c r="HG373" s="98"/>
      <c r="HH373" s="98"/>
      <c r="HI373" s="98"/>
      <c r="HJ373" s="98"/>
      <c r="HK373" s="98"/>
      <c r="HL373" s="98"/>
      <c r="HM373" s="98"/>
      <c r="HN373" s="98"/>
      <c r="HO373" s="98"/>
      <c r="HP373" s="98"/>
      <c r="HQ373" s="98"/>
      <c r="HR373" s="98"/>
      <c r="HS373" s="98"/>
      <c r="HT373" s="98"/>
      <c r="HU373" s="98"/>
      <c r="HV373" s="98"/>
      <c r="HW373" s="98"/>
      <c r="HX373" s="98"/>
      <c r="HY373" s="98"/>
      <c r="HZ373" s="98"/>
      <c r="IA373" s="98"/>
      <c r="IB373" s="98"/>
      <c r="IC373" s="98"/>
      <c r="ID373" s="98"/>
      <c r="IE373" s="98"/>
      <c r="IF373" s="98"/>
      <c r="IG373" s="98"/>
      <c r="IH373" s="98"/>
      <c r="II373" s="98"/>
      <c r="IJ373" s="98"/>
      <c r="IK373" s="98"/>
      <c r="IL373" s="98"/>
      <c r="IM373" s="98"/>
      <c r="IN373" s="98"/>
      <c r="IO373" s="98"/>
      <c r="IP373" s="98"/>
      <c r="IQ373" s="98"/>
      <c r="IR373" s="98"/>
      <c r="IS373" s="98"/>
      <c r="IT373" s="98"/>
      <c r="IU373" s="98"/>
      <c r="IV373" s="98"/>
      <c r="IW373" s="98"/>
    </row>
    <row r="374" spans="2:257" s="113" customFormat="1" x14ac:dyDescent="0.2">
      <c r="B374" s="297"/>
      <c r="C374" s="72"/>
      <c r="D374" s="73"/>
      <c r="E374" s="179"/>
      <c r="F374" s="14"/>
      <c r="G374" s="170"/>
      <c r="H374" s="39" t="s">
        <v>266</v>
      </c>
      <c r="I374" s="78" t="s">
        <v>37</v>
      </c>
      <c r="J374" s="186">
        <v>1.35</v>
      </c>
      <c r="K374" s="67">
        <f>J374*E373</f>
        <v>0.19962449999999998</v>
      </c>
      <c r="L374" s="33"/>
      <c r="M374" s="185">
        <f>L374*K374</f>
        <v>0</v>
      </c>
      <c r="N374" s="36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  <c r="AM374" s="98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  <c r="AX374" s="98"/>
      <c r="AY374" s="98"/>
      <c r="AZ374" s="98"/>
      <c r="BA374" s="98"/>
      <c r="BB374" s="98"/>
      <c r="BC374" s="98"/>
      <c r="BD374" s="98"/>
      <c r="BE374" s="98"/>
      <c r="BF374" s="98"/>
      <c r="BG374" s="98"/>
      <c r="BH374" s="98"/>
      <c r="BI374" s="98"/>
      <c r="BJ374" s="98"/>
      <c r="BK374" s="98"/>
      <c r="BL374" s="98"/>
      <c r="BM374" s="98"/>
      <c r="BN374" s="98"/>
      <c r="BO374" s="98"/>
      <c r="BP374" s="98"/>
      <c r="BQ374" s="98"/>
      <c r="BR374" s="98"/>
      <c r="BS374" s="98"/>
      <c r="BT374" s="98"/>
      <c r="BU374" s="98"/>
      <c r="BV374" s="98"/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/>
      <c r="CP374" s="98"/>
      <c r="CQ374" s="98"/>
      <c r="CR374" s="98"/>
      <c r="CS374" s="98"/>
      <c r="CT374" s="98"/>
      <c r="CU374" s="98"/>
      <c r="CV374" s="98"/>
      <c r="CW374" s="98"/>
      <c r="CX374" s="98"/>
      <c r="CY374" s="98"/>
      <c r="CZ374" s="98"/>
      <c r="DA374" s="98"/>
      <c r="DB374" s="98"/>
      <c r="DC374" s="98"/>
      <c r="DD374" s="98"/>
      <c r="DE374" s="98"/>
      <c r="DF374" s="98"/>
      <c r="DG374" s="98"/>
      <c r="DH374" s="98"/>
      <c r="DI374" s="98"/>
      <c r="DJ374" s="98"/>
      <c r="DK374" s="98"/>
      <c r="DL374" s="98"/>
      <c r="DM374" s="98"/>
      <c r="DN374" s="98"/>
      <c r="DO374" s="98"/>
      <c r="DP374" s="98"/>
      <c r="DQ374" s="98"/>
      <c r="DR374" s="98"/>
      <c r="DS374" s="98"/>
      <c r="DT374" s="98"/>
      <c r="DU374" s="98"/>
      <c r="DV374" s="98"/>
      <c r="DW374" s="98"/>
      <c r="DX374" s="98"/>
      <c r="DY374" s="98"/>
      <c r="DZ374" s="98"/>
      <c r="EA374" s="98"/>
      <c r="EB374" s="98"/>
      <c r="EC374" s="98"/>
      <c r="ED374" s="98"/>
      <c r="EE374" s="98"/>
      <c r="EF374" s="98"/>
      <c r="EG374" s="98"/>
      <c r="EH374" s="98"/>
      <c r="EI374" s="98"/>
      <c r="EJ374" s="98"/>
      <c r="EK374" s="98"/>
      <c r="EL374" s="98"/>
      <c r="EM374" s="98"/>
      <c r="EN374" s="98"/>
      <c r="EO374" s="98"/>
      <c r="EP374" s="98"/>
      <c r="EQ374" s="98"/>
      <c r="ER374" s="98"/>
      <c r="ES374" s="98"/>
      <c r="ET374" s="98"/>
      <c r="EU374" s="98"/>
      <c r="EV374" s="98"/>
      <c r="EW374" s="98"/>
      <c r="EX374" s="98"/>
      <c r="EY374" s="98"/>
      <c r="EZ374" s="98"/>
      <c r="FA374" s="98"/>
      <c r="FB374" s="98"/>
      <c r="FC374" s="98"/>
      <c r="FD374" s="98"/>
      <c r="FE374" s="98"/>
      <c r="FF374" s="98"/>
      <c r="FG374" s="98"/>
      <c r="FH374" s="98"/>
      <c r="FI374" s="98"/>
      <c r="FJ374" s="98"/>
      <c r="FK374" s="98"/>
      <c r="FL374" s="98"/>
      <c r="FM374" s="98"/>
      <c r="FN374" s="98"/>
      <c r="FO374" s="98"/>
      <c r="FP374" s="98"/>
      <c r="FQ374" s="98"/>
      <c r="FR374" s="98"/>
      <c r="FS374" s="98"/>
      <c r="FT374" s="98"/>
      <c r="FU374" s="98"/>
      <c r="FV374" s="98"/>
      <c r="FW374" s="98"/>
      <c r="FX374" s="98"/>
      <c r="FY374" s="98"/>
      <c r="FZ374" s="98"/>
      <c r="GA374" s="98"/>
      <c r="GB374" s="98"/>
      <c r="GC374" s="98"/>
      <c r="GD374" s="98"/>
      <c r="GE374" s="98"/>
      <c r="GF374" s="98"/>
      <c r="GG374" s="98"/>
      <c r="GH374" s="98"/>
      <c r="GI374" s="98"/>
      <c r="GJ374" s="98"/>
      <c r="GK374" s="98"/>
      <c r="GL374" s="98"/>
      <c r="GM374" s="98"/>
      <c r="GN374" s="98"/>
      <c r="GO374" s="98"/>
      <c r="GP374" s="98"/>
      <c r="GQ374" s="98"/>
      <c r="GR374" s="98"/>
      <c r="GS374" s="98"/>
      <c r="GT374" s="98"/>
      <c r="GU374" s="98"/>
      <c r="GV374" s="98"/>
      <c r="GW374" s="98"/>
      <c r="GX374" s="98"/>
      <c r="GY374" s="98"/>
      <c r="GZ374" s="98"/>
      <c r="HA374" s="98"/>
      <c r="HB374" s="98"/>
      <c r="HC374" s="98"/>
      <c r="HD374" s="98"/>
      <c r="HE374" s="98"/>
      <c r="HF374" s="98"/>
      <c r="HG374" s="98"/>
      <c r="HH374" s="98"/>
      <c r="HI374" s="98"/>
      <c r="HJ374" s="98"/>
      <c r="HK374" s="98"/>
      <c r="HL374" s="98"/>
      <c r="HM374" s="98"/>
      <c r="HN374" s="98"/>
      <c r="HO374" s="98"/>
      <c r="HP374" s="98"/>
      <c r="HQ374" s="98"/>
      <c r="HR374" s="98"/>
      <c r="HS374" s="98"/>
      <c r="HT374" s="98"/>
      <c r="HU374" s="98"/>
      <c r="HV374" s="98"/>
      <c r="HW374" s="98"/>
      <c r="HX374" s="98"/>
      <c r="HY374" s="98"/>
      <c r="HZ374" s="98"/>
      <c r="IA374" s="98"/>
      <c r="IB374" s="98"/>
      <c r="IC374" s="98"/>
      <c r="ID374" s="98"/>
      <c r="IE374" s="98"/>
      <c r="IF374" s="98"/>
      <c r="IG374" s="98"/>
      <c r="IH374" s="98"/>
      <c r="II374" s="98"/>
      <c r="IJ374" s="98"/>
      <c r="IK374" s="98"/>
      <c r="IL374" s="98"/>
      <c r="IM374" s="98"/>
      <c r="IN374" s="98"/>
      <c r="IO374" s="98"/>
      <c r="IP374" s="98"/>
      <c r="IQ374" s="98"/>
      <c r="IR374" s="98"/>
      <c r="IS374" s="98"/>
      <c r="IT374" s="98"/>
      <c r="IU374" s="98"/>
      <c r="IV374" s="98"/>
      <c r="IW374" s="98"/>
    </row>
    <row r="375" spans="2:257" s="113" customFormat="1" x14ac:dyDescent="0.2">
      <c r="B375" s="297"/>
      <c r="C375" s="72"/>
      <c r="D375" s="73"/>
      <c r="E375" s="179"/>
      <c r="F375" s="14"/>
      <c r="G375" s="170"/>
      <c r="H375" s="39"/>
      <c r="I375" s="78"/>
      <c r="J375" s="186"/>
      <c r="K375" s="67"/>
      <c r="L375" s="77"/>
      <c r="M375" s="185"/>
      <c r="N375" s="36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  <c r="AM375" s="98"/>
      <c r="AN375" s="98"/>
      <c r="AO375" s="98"/>
      <c r="AP375" s="98"/>
      <c r="AQ375" s="98"/>
      <c r="AR375" s="98"/>
      <c r="AS375" s="98"/>
      <c r="AT375" s="98"/>
      <c r="AU375" s="98"/>
      <c r="AV375" s="98"/>
      <c r="AW375" s="98"/>
      <c r="AX375" s="98"/>
      <c r="AY375" s="98"/>
      <c r="AZ375" s="98"/>
      <c r="BA375" s="98"/>
      <c r="BB375" s="98"/>
      <c r="BC375" s="98"/>
      <c r="BD375" s="98"/>
      <c r="BE375" s="98"/>
      <c r="BF375" s="98"/>
      <c r="BG375" s="98"/>
      <c r="BH375" s="98"/>
      <c r="BI375" s="98"/>
      <c r="BJ375" s="98"/>
      <c r="BK375" s="98"/>
      <c r="BL375" s="98"/>
      <c r="BM375" s="98"/>
      <c r="BN375" s="98"/>
      <c r="BO375" s="98"/>
      <c r="BP375" s="98"/>
      <c r="BQ375" s="98"/>
      <c r="BR375" s="98"/>
      <c r="BS375" s="98"/>
      <c r="BT375" s="98"/>
      <c r="BU375" s="98"/>
      <c r="BV375" s="98"/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/>
      <c r="CP375" s="98"/>
      <c r="CQ375" s="98"/>
      <c r="CR375" s="98"/>
      <c r="CS375" s="98"/>
      <c r="CT375" s="98"/>
      <c r="CU375" s="98"/>
      <c r="CV375" s="98"/>
      <c r="CW375" s="98"/>
      <c r="CX375" s="98"/>
      <c r="CY375" s="98"/>
      <c r="CZ375" s="98"/>
      <c r="DA375" s="98"/>
      <c r="DB375" s="98"/>
      <c r="DC375" s="98"/>
      <c r="DD375" s="98"/>
      <c r="DE375" s="98"/>
      <c r="DF375" s="98"/>
      <c r="DG375" s="98"/>
      <c r="DH375" s="98"/>
      <c r="DI375" s="98"/>
      <c r="DJ375" s="98"/>
      <c r="DK375" s="98"/>
      <c r="DL375" s="98"/>
      <c r="DM375" s="98"/>
      <c r="DN375" s="98"/>
      <c r="DO375" s="98"/>
      <c r="DP375" s="98"/>
      <c r="DQ375" s="98"/>
      <c r="DR375" s="98"/>
      <c r="DS375" s="98"/>
      <c r="DT375" s="98"/>
      <c r="DU375" s="98"/>
      <c r="DV375" s="98"/>
      <c r="DW375" s="98"/>
      <c r="DX375" s="98"/>
      <c r="DY375" s="98"/>
      <c r="DZ375" s="98"/>
      <c r="EA375" s="98"/>
      <c r="EB375" s="98"/>
      <c r="EC375" s="98"/>
      <c r="ED375" s="98"/>
      <c r="EE375" s="98"/>
      <c r="EF375" s="98"/>
      <c r="EG375" s="98"/>
      <c r="EH375" s="98"/>
      <c r="EI375" s="98"/>
      <c r="EJ375" s="98"/>
      <c r="EK375" s="98"/>
      <c r="EL375" s="98"/>
      <c r="EM375" s="98"/>
      <c r="EN375" s="98"/>
      <c r="EO375" s="98"/>
      <c r="EP375" s="98"/>
      <c r="EQ375" s="98"/>
      <c r="ER375" s="98"/>
      <c r="ES375" s="98"/>
      <c r="ET375" s="98"/>
      <c r="EU375" s="98"/>
      <c r="EV375" s="98"/>
      <c r="EW375" s="98"/>
      <c r="EX375" s="98"/>
      <c r="EY375" s="98"/>
      <c r="EZ375" s="98"/>
      <c r="FA375" s="98"/>
      <c r="FB375" s="98"/>
      <c r="FC375" s="98"/>
      <c r="FD375" s="98"/>
      <c r="FE375" s="98"/>
      <c r="FF375" s="98"/>
      <c r="FG375" s="98"/>
      <c r="FH375" s="98"/>
      <c r="FI375" s="98"/>
      <c r="FJ375" s="98"/>
      <c r="FK375" s="98"/>
      <c r="FL375" s="98"/>
      <c r="FM375" s="98"/>
      <c r="FN375" s="98"/>
      <c r="FO375" s="98"/>
      <c r="FP375" s="98"/>
      <c r="FQ375" s="98"/>
      <c r="FR375" s="98"/>
      <c r="FS375" s="98"/>
      <c r="FT375" s="98"/>
      <c r="FU375" s="98"/>
      <c r="FV375" s="98"/>
      <c r="FW375" s="98"/>
      <c r="FX375" s="98"/>
      <c r="FY375" s="98"/>
      <c r="FZ375" s="98"/>
      <c r="GA375" s="98"/>
      <c r="GB375" s="98"/>
      <c r="GC375" s="98"/>
      <c r="GD375" s="98"/>
      <c r="GE375" s="98"/>
      <c r="GF375" s="98"/>
      <c r="GG375" s="98"/>
      <c r="GH375" s="98"/>
      <c r="GI375" s="98"/>
      <c r="GJ375" s="98"/>
      <c r="GK375" s="98"/>
      <c r="GL375" s="98"/>
      <c r="GM375" s="98"/>
      <c r="GN375" s="98"/>
      <c r="GO375" s="98"/>
      <c r="GP375" s="98"/>
      <c r="GQ375" s="98"/>
      <c r="GR375" s="98"/>
      <c r="GS375" s="98"/>
      <c r="GT375" s="98"/>
      <c r="GU375" s="98"/>
      <c r="GV375" s="98"/>
      <c r="GW375" s="98"/>
      <c r="GX375" s="98"/>
      <c r="GY375" s="98"/>
      <c r="GZ375" s="98"/>
      <c r="HA375" s="98"/>
      <c r="HB375" s="98"/>
      <c r="HC375" s="98"/>
      <c r="HD375" s="98"/>
      <c r="HE375" s="98"/>
      <c r="HF375" s="98"/>
      <c r="HG375" s="98"/>
      <c r="HH375" s="98"/>
      <c r="HI375" s="98"/>
      <c r="HJ375" s="98"/>
      <c r="HK375" s="98"/>
      <c r="HL375" s="98"/>
      <c r="HM375" s="98"/>
      <c r="HN375" s="98"/>
      <c r="HO375" s="98"/>
      <c r="HP375" s="98"/>
      <c r="HQ375" s="98"/>
      <c r="HR375" s="98"/>
      <c r="HS375" s="98"/>
      <c r="HT375" s="98"/>
      <c r="HU375" s="98"/>
      <c r="HV375" s="98"/>
      <c r="HW375" s="98"/>
      <c r="HX375" s="98"/>
      <c r="HY375" s="98"/>
      <c r="HZ375" s="98"/>
      <c r="IA375" s="98"/>
      <c r="IB375" s="98"/>
      <c r="IC375" s="98"/>
      <c r="ID375" s="98"/>
      <c r="IE375" s="98"/>
      <c r="IF375" s="98"/>
      <c r="IG375" s="98"/>
      <c r="IH375" s="98"/>
      <c r="II375" s="98"/>
      <c r="IJ375" s="98"/>
      <c r="IK375" s="98"/>
      <c r="IL375" s="98"/>
      <c r="IM375" s="98"/>
      <c r="IN375" s="98"/>
      <c r="IO375" s="98"/>
      <c r="IP375" s="98"/>
      <c r="IQ375" s="98"/>
      <c r="IR375" s="98"/>
      <c r="IS375" s="98"/>
      <c r="IT375" s="98"/>
      <c r="IU375" s="98"/>
      <c r="IV375" s="98"/>
      <c r="IW375" s="98"/>
    </row>
    <row r="376" spans="2:257" s="113" customFormat="1" x14ac:dyDescent="0.2">
      <c r="B376" s="298"/>
      <c r="C376" s="74" t="s">
        <v>5</v>
      </c>
      <c r="D376" s="75"/>
      <c r="E376" s="26"/>
      <c r="F376" s="241"/>
      <c r="G376" s="27">
        <f>SUM(G370:G375)</f>
        <v>0</v>
      </c>
      <c r="H376" s="74"/>
      <c r="I376" s="75"/>
      <c r="J376" s="258"/>
      <c r="K376" s="38"/>
      <c r="L376" s="16"/>
      <c r="M376" s="17">
        <f>SUM(M370:M375)</f>
        <v>0</v>
      </c>
      <c r="N376" s="17">
        <f>SUM(G376:M376)</f>
        <v>0</v>
      </c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  <c r="AM376" s="98"/>
      <c r="AN376" s="98"/>
      <c r="AO376" s="98"/>
      <c r="AP376" s="98"/>
      <c r="AQ376" s="98"/>
      <c r="AR376" s="98"/>
      <c r="AS376" s="98"/>
      <c r="AT376" s="98"/>
      <c r="AU376" s="98"/>
      <c r="AV376" s="98"/>
      <c r="AW376" s="98"/>
      <c r="AX376" s="98"/>
      <c r="AY376" s="98"/>
      <c r="AZ376" s="98"/>
      <c r="BA376" s="98"/>
      <c r="BB376" s="98"/>
      <c r="BC376" s="98"/>
      <c r="BD376" s="98"/>
      <c r="BE376" s="98"/>
      <c r="BF376" s="98"/>
      <c r="BG376" s="98"/>
      <c r="BH376" s="98"/>
      <c r="BI376" s="98"/>
      <c r="BJ376" s="98"/>
      <c r="BK376" s="98"/>
      <c r="BL376" s="98"/>
      <c r="BM376" s="98"/>
      <c r="BN376" s="98"/>
      <c r="BO376" s="98"/>
      <c r="BP376" s="98"/>
      <c r="BQ376" s="98"/>
      <c r="BR376" s="98"/>
      <c r="BS376" s="98"/>
      <c r="BT376" s="98"/>
      <c r="BU376" s="98"/>
      <c r="BV376" s="98"/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/>
      <c r="CP376" s="98"/>
      <c r="CQ376" s="98"/>
      <c r="CR376" s="98"/>
      <c r="CS376" s="98"/>
      <c r="CT376" s="98"/>
      <c r="CU376" s="98"/>
      <c r="CV376" s="98"/>
      <c r="CW376" s="98"/>
      <c r="CX376" s="98"/>
      <c r="CY376" s="98"/>
      <c r="CZ376" s="98"/>
      <c r="DA376" s="98"/>
      <c r="DB376" s="98"/>
      <c r="DC376" s="98"/>
      <c r="DD376" s="98"/>
      <c r="DE376" s="98"/>
      <c r="DF376" s="98"/>
      <c r="DG376" s="98"/>
      <c r="DH376" s="98"/>
      <c r="DI376" s="98"/>
      <c r="DJ376" s="98"/>
      <c r="DK376" s="98"/>
      <c r="DL376" s="98"/>
      <c r="DM376" s="98"/>
      <c r="DN376" s="98"/>
      <c r="DO376" s="98"/>
      <c r="DP376" s="98"/>
      <c r="DQ376" s="98"/>
      <c r="DR376" s="98"/>
      <c r="DS376" s="98"/>
      <c r="DT376" s="98"/>
      <c r="DU376" s="98"/>
      <c r="DV376" s="98"/>
      <c r="DW376" s="98"/>
      <c r="DX376" s="98"/>
      <c r="DY376" s="98"/>
      <c r="DZ376" s="98"/>
      <c r="EA376" s="98"/>
      <c r="EB376" s="98"/>
      <c r="EC376" s="98"/>
      <c r="ED376" s="98"/>
      <c r="EE376" s="98"/>
      <c r="EF376" s="98"/>
      <c r="EG376" s="98"/>
      <c r="EH376" s="98"/>
      <c r="EI376" s="98"/>
      <c r="EJ376" s="98"/>
      <c r="EK376" s="98"/>
      <c r="EL376" s="98"/>
      <c r="EM376" s="98"/>
      <c r="EN376" s="98"/>
      <c r="EO376" s="98"/>
      <c r="EP376" s="98"/>
      <c r="EQ376" s="98"/>
      <c r="ER376" s="98"/>
      <c r="ES376" s="98"/>
      <c r="ET376" s="98"/>
      <c r="EU376" s="98"/>
      <c r="EV376" s="98"/>
      <c r="EW376" s="98"/>
      <c r="EX376" s="98"/>
      <c r="EY376" s="98"/>
      <c r="EZ376" s="98"/>
      <c r="FA376" s="98"/>
      <c r="FB376" s="98"/>
      <c r="FC376" s="98"/>
      <c r="FD376" s="98"/>
      <c r="FE376" s="98"/>
      <c r="FF376" s="98"/>
      <c r="FG376" s="98"/>
      <c r="FH376" s="98"/>
      <c r="FI376" s="98"/>
      <c r="FJ376" s="98"/>
      <c r="FK376" s="98"/>
      <c r="FL376" s="98"/>
      <c r="FM376" s="98"/>
      <c r="FN376" s="98"/>
      <c r="FO376" s="98"/>
      <c r="FP376" s="98"/>
      <c r="FQ376" s="98"/>
      <c r="FR376" s="98"/>
      <c r="FS376" s="98"/>
      <c r="FT376" s="98"/>
      <c r="FU376" s="98"/>
      <c r="FV376" s="98"/>
      <c r="FW376" s="98"/>
      <c r="FX376" s="98"/>
      <c r="FY376" s="98"/>
      <c r="FZ376" s="98"/>
      <c r="GA376" s="98"/>
      <c r="GB376" s="98"/>
      <c r="GC376" s="98"/>
      <c r="GD376" s="98"/>
      <c r="GE376" s="98"/>
      <c r="GF376" s="98"/>
      <c r="GG376" s="98"/>
      <c r="GH376" s="98"/>
      <c r="GI376" s="98"/>
      <c r="GJ376" s="98"/>
      <c r="GK376" s="98"/>
      <c r="GL376" s="98"/>
      <c r="GM376" s="98"/>
      <c r="GN376" s="98"/>
      <c r="GO376" s="98"/>
      <c r="GP376" s="98"/>
      <c r="GQ376" s="98"/>
      <c r="GR376" s="98"/>
      <c r="GS376" s="98"/>
      <c r="GT376" s="98"/>
      <c r="GU376" s="98"/>
      <c r="GV376" s="98"/>
      <c r="GW376" s="98"/>
      <c r="GX376" s="98"/>
      <c r="GY376" s="98"/>
      <c r="GZ376" s="98"/>
      <c r="HA376" s="98"/>
      <c r="HB376" s="98"/>
      <c r="HC376" s="98"/>
      <c r="HD376" s="98"/>
      <c r="HE376" s="98"/>
      <c r="HF376" s="98"/>
      <c r="HG376" s="98"/>
      <c r="HH376" s="98"/>
      <c r="HI376" s="98"/>
      <c r="HJ376" s="98"/>
      <c r="HK376" s="98"/>
      <c r="HL376" s="98"/>
      <c r="HM376" s="98"/>
      <c r="HN376" s="98"/>
      <c r="HO376" s="98"/>
      <c r="HP376" s="98"/>
      <c r="HQ376" s="98"/>
      <c r="HR376" s="98"/>
      <c r="HS376" s="98"/>
      <c r="HT376" s="98"/>
      <c r="HU376" s="98"/>
      <c r="HV376" s="98"/>
      <c r="HW376" s="98"/>
      <c r="HX376" s="98"/>
      <c r="HY376" s="98"/>
      <c r="HZ376" s="98"/>
      <c r="IA376" s="98"/>
      <c r="IB376" s="98"/>
      <c r="IC376" s="98"/>
      <c r="ID376" s="98"/>
      <c r="IE376" s="98"/>
      <c r="IF376" s="98"/>
      <c r="IG376" s="98"/>
      <c r="IH376" s="98"/>
      <c r="II376" s="98"/>
      <c r="IJ376" s="98"/>
      <c r="IK376" s="98"/>
      <c r="IL376" s="98"/>
      <c r="IM376" s="98"/>
      <c r="IN376" s="98"/>
      <c r="IO376" s="98"/>
      <c r="IP376" s="98"/>
      <c r="IQ376" s="98"/>
      <c r="IR376" s="98"/>
      <c r="IS376" s="98"/>
      <c r="IT376" s="98"/>
      <c r="IU376" s="98"/>
      <c r="IV376" s="98"/>
      <c r="IW376" s="98"/>
    </row>
    <row r="377" spans="2:257" s="113" customFormat="1" x14ac:dyDescent="0.2">
      <c r="B377" s="303">
        <v>73</v>
      </c>
      <c r="C377" s="39" t="s">
        <v>149</v>
      </c>
      <c r="D377" s="192" t="s">
        <v>34</v>
      </c>
      <c r="E377" s="15">
        <v>7.37</v>
      </c>
      <c r="F377" s="52"/>
      <c r="G377" s="14">
        <f>E377*F377</f>
        <v>0</v>
      </c>
      <c r="H377" s="39" t="s">
        <v>148</v>
      </c>
      <c r="I377" s="192" t="s">
        <v>45</v>
      </c>
      <c r="J377" s="164">
        <v>0.89400000000000002</v>
      </c>
      <c r="K377" s="250">
        <f>J377*E377</f>
        <v>6.5887799999999999</v>
      </c>
      <c r="L377" s="173"/>
      <c r="M377" s="44">
        <f>K377*L377</f>
        <v>0</v>
      </c>
      <c r="N377" s="44"/>
    </row>
    <row r="378" spans="2:257" s="113" customFormat="1" x14ac:dyDescent="0.2">
      <c r="B378" s="303"/>
      <c r="C378" s="39" t="s">
        <v>147</v>
      </c>
      <c r="D378" s="189"/>
      <c r="E378" s="66"/>
      <c r="F378" s="80"/>
      <c r="G378" s="169"/>
      <c r="H378" s="120"/>
      <c r="I378" s="189"/>
      <c r="J378" s="158"/>
      <c r="K378" s="252"/>
      <c r="L378" s="262"/>
      <c r="M378" s="96"/>
      <c r="N378" s="96"/>
    </row>
    <row r="379" spans="2:257" s="113" customFormat="1" x14ac:dyDescent="0.2">
      <c r="B379" s="303"/>
      <c r="C379" s="39"/>
      <c r="D379" s="189"/>
      <c r="E379" s="66"/>
      <c r="F379" s="80"/>
      <c r="G379" s="169"/>
      <c r="H379" s="39"/>
      <c r="I379" s="189"/>
      <c r="J379" s="158"/>
      <c r="K379" s="252"/>
      <c r="L379" s="262"/>
      <c r="M379" s="96"/>
      <c r="N379" s="96"/>
    </row>
    <row r="380" spans="2:257" s="113" customFormat="1" x14ac:dyDescent="0.2">
      <c r="B380" s="304"/>
      <c r="C380" s="40" t="s">
        <v>5</v>
      </c>
      <c r="D380" s="190"/>
      <c r="E380" s="69"/>
      <c r="F380" s="243"/>
      <c r="G380" s="83">
        <f>SUM(G377:G379)</f>
        <v>0</v>
      </c>
      <c r="H380" s="40"/>
      <c r="I380" s="190"/>
      <c r="J380" s="159"/>
      <c r="K380" s="253"/>
      <c r="L380" s="263"/>
      <c r="M380" s="97">
        <f>SUM(M377:M379)</f>
        <v>0</v>
      </c>
      <c r="N380" s="97">
        <f>SUM(G380:M380)</f>
        <v>0</v>
      </c>
    </row>
    <row r="381" spans="2:257" s="391" customFormat="1" x14ac:dyDescent="0.2">
      <c r="B381" s="297">
        <v>74</v>
      </c>
      <c r="C381" s="94" t="s">
        <v>268</v>
      </c>
      <c r="D381" s="73" t="s">
        <v>34</v>
      </c>
      <c r="E381" s="15">
        <v>5.52</v>
      </c>
      <c r="F381" s="14"/>
      <c r="G381" s="14">
        <f>F381*E381</f>
        <v>0</v>
      </c>
      <c r="H381" s="259" t="s">
        <v>298</v>
      </c>
      <c r="I381" s="73" t="s">
        <v>34</v>
      </c>
      <c r="J381" s="239">
        <v>1.1000000000000001</v>
      </c>
      <c r="K381" s="19">
        <f>J381*E381</f>
        <v>6.0720000000000001</v>
      </c>
      <c r="L381" s="33"/>
      <c r="M381" s="44">
        <f>K381*L381</f>
        <v>0</v>
      </c>
      <c r="N381" s="44"/>
    </row>
    <row r="382" spans="2:257" s="391" customFormat="1" x14ac:dyDescent="0.2">
      <c r="B382" s="297"/>
      <c r="C382" s="72" t="s">
        <v>270</v>
      </c>
      <c r="D382" s="73"/>
      <c r="E382" s="15"/>
      <c r="F382" s="14"/>
      <c r="G382" s="170"/>
      <c r="H382" s="72" t="s">
        <v>174</v>
      </c>
      <c r="I382" s="78" t="s">
        <v>37</v>
      </c>
      <c r="J382" s="229">
        <v>3.1E-2</v>
      </c>
      <c r="K382" s="19">
        <f>J382*E381</f>
        <v>0.17111999999999999</v>
      </c>
      <c r="L382" s="33"/>
      <c r="M382" s="184">
        <f>L382*K382</f>
        <v>0</v>
      </c>
      <c r="N382" s="44"/>
    </row>
    <row r="383" spans="2:257" s="391" customFormat="1" x14ac:dyDescent="0.2">
      <c r="B383" s="297"/>
      <c r="C383" s="107"/>
      <c r="D383" s="73"/>
      <c r="E383" s="15"/>
      <c r="F383" s="14"/>
      <c r="G383" s="170"/>
      <c r="H383" s="72"/>
      <c r="I383" s="73"/>
      <c r="J383" s="239"/>
      <c r="K383" s="392"/>
      <c r="L383" s="33"/>
      <c r="M383" s="44"/>
      <c r="N383" s="44"/>
    </row>
    <row r="384" spans="2:257" s="113" customFormat="1" x14ac:dyDescent="0.2">
      <c r="B384" s="303"/>
      <c r="C384" s="39" t="s">
        <v>269</v>
      </c>
      <c r="D384" s="78" t="s">
        <v>37</v>
      </c>
      <c r="E384" s="82">
        <f>K382</f>
        <v>0.17111999999999999</v>
      </c>
      <c r="F384" s="80"/>
      <c r="G384" s="169"/>
      <c r="H384" s="39" t="s">
        <v>264</v>
      </c>
      <c r="I384" s="78" t="s">
        <v>32</v>
      </c>
      <c r="J384" s="186">
        <v>0.3</v>
      </c>
      <c r="K384" s="67">
        <f>J384*E384</f>
        <v>5.1336E-2</v>
      </c>
      <c r="L384" s="268"/>
      <c r="M384" s="184">
        <f>L384*K384</f>
        <v>0</v>
      </c>
      <c r="N384" s="96"/>
    </row>
    <row r="385" spans="2:257" s="113" customFormat="1" x14ac:dyDescent="0.2">
      <c r="B385" s="303"/>
      <c r="C385" s="39"/>
      <c r="D385" s="78"/>
      <c r="E385" s="261"/>
      <c r="F385" s="80"/>
      <c r="G385" s="169"/>
      <c r="H385" s="39" t="s">
        <v>266</v>
      </c>
      <c r="I385" s="78" t="s">
        <v>37</v>
      </c>
      <c r="J385" s="186">
        <v>1.35</v>
      </c>
      <c r="K385" s="67">
        <f>J385*E384</f>
        <v>0.231012</v>
      </c>
      <c r="L385" s="269"/>
      <c r="M385" s="184">
        <f>L385*K385</f>
        <v>0</v>
      </c>
      <c r="N385" s="96"/>
    </row>
    <row r="386" spans="2:257" s="113" customFormat="1" x14ac:dyDescent="0.2">
      <c r="B386" s="303"/>
      <c r="C386" s="39"/>
      <c r="D386" s="78"/>
      <c r="E386" s="261"/>
      <c r="F386" s="80"/>
      <c r="G386" s="169"/>
      <c r="H386" s="39"/>
      <c r="I386" s="78"/>
      <c r="J386" s="186"/>
      <c r="K386" s="67"/>
      <c r="L386" s="268"/>
      <c r="M386" s="184"/>
      <c r="N386" s="96"/>
    </row>
    <row r="387" spans="2:257" s="391" customFormat="1" x14ac:dyDescent="0.2">
      <c r="B387" s="298"/>
      <c r="C387" s="74" t="s">
        <v>5</v>
      </c>
      <c r="D387" s="75"/>
      <c r="E387" s="26"/>
      <c r="F387" s="241"/>
      <c r="G387" s="27">
        <f>SUM(G381:G386)</f>
        <v>0</v>
      </c>
      <c r="H387" s="74"/>
      <c r="I387" s="75"/>
      <c r="J387" s="258"/>
      <c r="K387" s="38"/>
      <c r="L387" s="16"/>
      <c r="M387" s="46">
        <f>SUM(M381:M386)</f>
        <v>0</v>
      </c>
      <c r="N387" s="46">
        <f>SUM(G387:M387)</f>
        <v>0</v>
      </c>
    </row>
    <row r="388" spans="2:257" s="113" customFormat="1" x14ac:dyDescent="0.2">
      <c r="B388" s="306">
        <v>75</v>
      </c>
      <c r="C388" s="65" t="s">
        <v>146</v>
      </c>
      <c r="D388" s="193" t="s">
        <v>34</v>
      </c>
      <c r="E388" s="200">
        <v>1.85</v>
      </c>
      <c r="F388" s="244"/>
      <c r="G388" s="60">
        <f>E388*F388</f>
        <v>0</v>
      </c>
      <c r="H388" s="65" t="s">
        <v>145</v>
      </c>
      <c r="I388" s="193" t="s">
        <v>45</v>
      </c>
      <c r="J388" s="166">
        <v>10</v>
      </c>
      <c r="K388" s="254">
        <f>J388*E388</f>
        <v>18.5</v>
      </c>
      <c r="L388" s="264"/>
      <c r="M388" s="171">
        <f>K388*L388</f>
        <v>0</v>
      </c>
      <c r="N388" s="171"/>
    </row>
    <row r="389" spans="2:257" s="113" customFormat="1" x14ac:dyDescent="0.2">
      <c r="B389" s="303"/>
      <c r="C389" s="39"/>
      <c r="D389" s="219"/>
      <c r="E389" s="146"/>
      <c r="F389" s="80"/>
      <c r="G389" s="169"/>
      <c r="H389" s="120"/>
      <c r="I389" s="189"/>
      <c r="J389" s="158"/>
      <c r="K389" s="252"/>
      <c r="L389" s="262"/>
      <c r="M389" s="96"/>
      <c r="N389" s="96"/>
    </row>
    <row r="390" spans="2:257" s="113" customFormat="1" x14ac:dyDescent="0.2">
      <c r="B390" s="303"/>
      <c r="C390" s="39"/>
      <c r="D390" s="189"/>
      <c r="E390" s="66"/>
      <c r="F390" s="80"/>
      <c r="G390" s="169"/>
      <c r="H390" s="39"/>
      <c r="I390" s="189"/>
      <c r="J390" s="158"/>
      <c r="K390" s="252"/>
      <c r="L390" s="262"/>
      <c r="M390" s="96"/>
      <c r="N390" s="96"/>
    </row>
    <row r="391" spans="2:257" s="113" customFormat="1" x14ac:dyDescent="0.2">
      <c r="B391" s="304"/>
      <c r="C391" s="40" t="s">
        <v>5</v>
      </c>
      <c r="D391" s="190"/>
      <c r="E391" s="69"/>
      <c r="F391" s="243"/>
      <c r="G391" s="83">
        <f>SUM(G388:G390)</f>
        <v>0</v>
      </c>
      <c r="H391" s="40"/>
      <c r="I391" s="190"/>
      <c r="J391" s="159"/>
      <c r="K391" s="253"/>
      <c r="L391" s="263"/>
      <c r="M391" s="97">
        <f>SUM(M388:M390)</f>
        <v>0</v>
      </c>
      <c r="N391" s="97">
        <f>SUM(G391:M391)</f>
        <v>0</v>
      </c>
    </row>
    <row r="392" spans="2:257" s="113" customFormat="1" x14ac:dyDescent="0.2">
      <c r="B392" s="297">
        <v>76</v>
      </c>
      <c r="C392" s="72" t="s">
        <v>144</v>
      </c>
      <c r="D392" s="192" t="s">
        <v>34</v>
      </c>
      <c r="E392" s="179">
        <v>1.1000000000000001</v>
      </c>
      <c r="F392" s="52"/>
      <c r="G392" s="14">
        <f>F392*E392</f>
        <v>0</v>
      </c>
      <c r="H392" s="72" t="s">
        <v>299</v>
      </c>
      <c r="I392" s="192" t="s">
        <v>45</v>
      </c>
      <c r="J392" s="165">
        <v>2</v>
      </c>
      <c r="K392" s="250">
        <f>J392*E392</f>
        <v>2.2000000000000002</v>
      </c>
      <c r="L392" s="173"/>
      <c r="M392" s="44">
        <f>K392*L392</f>
        <v>0</v>
      </c>
      <c r="N392" s="44"/>
    </row>
    <row r="393" spans="2:257" s="113" customFormat="1" x14ac:dyDescent="0.2">
      <c r="B393" s="297"/>
      <c r="C393" s="72"/>
      <c r="D393" s="42"/>
      <c r="E393" s="15"/>
      <c r="F393" s="14"/>
      <c r="G393" s="14"/>
      <c r="H393" s="120"/>
      <c r="I393" s="42"/>
      <c r="J393" s="150"/>
      <c r="K393" s="213"/>
      <c r="L393" s="262"/>
      <c r="M393" s="44"/>
      <c r="N393" s="44"/>
    </row>
    <row r="394" spans="2:257" s="113" customFormat="1" x14ac:dyDescent="0.2">
      <c r="B394" s="297"/>
      <c r="C394" s="72"/>
      <c r="D394" s="42"/>
      <c r="E394" s="15"/>
      <c r="F394" s="14"/>
      <c r="G394" s="170"/>
      <c r="H394" s="72"/>
      <c r="I394" s="42"/>
      <c r="J394" s="150"/>
      <c r="K394" s="213"/>
      <c r="L394" s="173"/>
      <c r="M394" s="44"/>
      <c r="N394" s="44"/>
    </row>
    <row r="395" spans="2:257" s="128" customFormat="1" x14ac:dyDescent="0.2">
      <c r="B395" s="298"/>
      <c r="C395" s="74" t="s">
        <v>5</v>
      </c>
      <c r="D395" s="188"/>
      <c r="E395" s="26"/>
      <c r="F395" s="241"/>
      <c r="G395" s="27">
        <f>SUM(G392:G394)</f>
        <v>0</v>
      </c>
      <c r="H395" s="74"/>
      <c r="I395" s="188"/>
      <c r="J395" s="151"/>
      <c r="K395" s="246"/>
      <c r="L395" s="174"/>
      <c r="M395" s="46">
        <f>SUM(M392:M394)</f>
        <v>0</v>
      </c>
      <c r="N395" s="46">
        <f>SUM(G395:M395)</f>
        <v>0</v>
      </c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  <c r="AJ395" s="113"/>
      <c r="AK395" s="113"/>
      <c r="AL395" s="113"/>
      <c r="AM395" s="113"/>
      <c r="AN395" s="113"/>
      <c r="AO395" s="113"/>
      <c r="AP395" s="113"/>
      <c r="AQ395" s="113"/>
      <c r="AR395" s="113"/>
      <c r="AS395" s="113"/>
      <c r="AT395" s="113"/>
      <c r="AU395" s="113"/>
      <c r="AV395" s="113"/>
      <c r="AW395" s="113"/>
      <c r="AX395" s="113"/>
      <c r="AY395" s="113"/>
      <c r="AZ395" s="113"/>
      <c r="BA395" s="113"/>
      <c r="BB395" s="113"/>
      <c r="BC395" s="113"/>
      <c r="BD395" s="113"/>
      <c r="BE395" s="113"/>
      <c r="BF395" s="113"/>
      <c r="BG395" s="113"/>
      <c r="BH395" s="113"/>
      <c r="BI395" s="113"/>
      <c r="BJ395" s="113"/>
      <c r="BK395" s="113"/>
      <c r="BL395" s="113"/>
      <c r="BM395" s="113"/>
      <c r="BN395" s="113"/>
      <c r="BO395" s="113"/>
      <c r="BP395" s="113"/>
      <c r="BQ395" s="113"/>
      <c r="BR395" s="113"/>
      <c r="BS395" s="113"/>
      <c r="BT395" s="113"/>
      <c r="BU395" s="113"/>
      <c r="BV395" s="113"/>
      <c r="BW395" s="113"/>
      <c r="BX395" s="113"/>
      <c r="BY395" s="113"/>
      <c r="BZ395" s="113"/>
      <c r="CA395" s="113"/>
      <c r="CB395" s="113"/>
      <c r="CC395" s="113"/>
      <c r="CD395" s="113"/>
      <c r="CE395" s="113"/>
      <c r="CF395" s="113"/>
      <c r="CG395" s="113"/>
      <c r="CH395" s="113"/>
      <c r="CI395" s="113"/>
      <c r="CJ395" s="113"/>
      <c r="CK395" s="113"/>
      <c r="CL395" s="113"/>
      <c r="CM395" s="113"/>
      <c r="CN395" s="113"/>
      <c r="CO395" s="113"/>
      <c r="CP395" s="113"/>
      <c r="CQ395" s="113"/>
      <c r="CR395" s="113"/>
      <c r="CS395" s="113"/>
      <c r="CT395" s="113"/>
      <c r="CU395" s="113"/>
      <c r="CV395" s="113"/>
      <c r="CW395" s="113"/>
      <c r="CX395" s="113"/>
      <c r="CY395" s="113"/>
      <c r="CZ395" s="113"/>
      <c r="DA395" s="113"/>
      <c r="DB395" s="113"/>
      <c r="DC395" s="113"/>
      <c r="DD395" s="113"/>
      <c r="DE395" s="113"/>
      <c r="DF395" s="113"/>
      <c r="DG395" s="113"/>
      <c r="DH395" s="113"/>
      <c r="DI395" s="113"/>
      <c r="DJ395" s="113"/>
      <c r="DK395" s="113"/>
      <c r="DL395" s="113"/>
      <c r="DM395" s="113"/>
      <c r="DN395" s="113"/>
      <c r="DO395" s="113"/>
      <c r="DP395" s="113"/>
      <c r="DQ395" s="113"/>
      <c r="DR395" s="113"/>
      <c r="DS395" s="113"/>
      <c r="DT395" s="113"/>
      <c r="DU395" s="113"/>
      <c r="DV395" s="113"/>
      <c r="DW395" s="113"/>
      <c r="DX395" s="113"/>
      <c r="DY395" s="113"/>
      <c r="DZ395" s="113"/>
      <c r="EA395" s="113"/>
      <c r="EB395" s="113"/>
      <c r="EC395" s="113"/>
      <c r="ED395" s="113"/>
      <c r="EE395" s="113"/>
      <c r="EF395" s="113"/>
      <c r="EG395" s="113"/>
      <c r="EH395" s="113"/>
      <c r="EI395" s="113"/>
      <c r="EJ395" s="113"/>
      <c r="EK395" s="113"/>
      <c r="EL395" s="113"/>
      <c r="EM395" s="113"/>
      <c r="EN395" s="113"/>
      <c r="EO395" s="113"/>
      <c r="EP395" s="113"/>
      <c r="EQ395" s="113"/>
      <c r="ER395" s="113"/>
      <c r="ES395" s="113"/>
      <c r="ET395" s="113"/>
      <c r="EU395" s="113"/>
      <c r="EV395" s="113"/>
      <c r="EW395" s="113"/>
      <c r="EX395" s="113"/>
      <c r="EY395" s="113"/>
      <c r="EZ395" s="113"/>
      <c r="FA395" s="113"/>
      <c r="FB395" s="113"/>
      <c r="FC395" s="113"/>
      <c r="FD395" s="113"/>
      <c r="FE395" s="113"/>
      <c r="FF395" s="113"/>
      <c r="FG395" s="113"/>
      <c r="FH395" s="113"/>
      <c r="FI395" s="113"/>
      <c r="FJ395" s="113"/>
      <c r="FK395" s="113"/>
      <c r="FL395" s="113"/>
      <c r="FM395" s="113"/>
      <c r="FN395" s="113"/>
      <c r="FO395" s="113"/>
      <c r="FP395" s="113"/>
      <c r="FQ395" s="113"/>
      <c r="FR395" s="113"/>
      <c r="FS395" s="113"/>
      <c r="FT395" s="113"/>
      <c r="FU395" s="113"/>
      <c r="FV395" s="113"/>
      <c r="FW395" s="113"/>
      <c r="FX395" s="113"/>
      <c r="FY395" s="113"/>
      <c r="FZ395" s="113"/>
      <c r="GA395" s="113"/>
      <c r="GB395" s="113"/>
      <c r="GC395" s="113"/>
      <c r="GD395" s="113"/>
      <c r="GE395" s="113"/>
      <c r="GF395" s="113"/>
      <c r="GG395" s="113"/>
      <c r="GH395" s="113"/>
      <c r="GI395" s="113"/>
      <c r="GJ395" s="113"/>
      <c r="GK395" s="113"/>
      <c r="GL395" s="113"/>
      <c r="GM395" s="113"/>
      <c r="GN395" s="113"/>
      <c r="GO395" s="113"/>
      <c r="GP395" s="113"/>
      <c r="GQ395" s="113"/>
      <c r="GR395" s="113"/>
      <c r="GS395" s="113"/>
      <c r="GT395" s="113"/>
      <c r="GU395" s="113"/>
      <c r="GV395" s="113"/>
      <c r="GW395" s="113"/>
      <c r="GX395" s="113"/>
      <c r="GY395" s="113"/>
      <c r="GZ395" s="113"/>
      <c r="HA395" s="113"/>
      <c r="HB395" s="113"/>
      <c r="HC395" s="113"/>
      <c r="HD395" s="113"/>
      <c r="HE395" s="113"/>
      <c r="HF395" s="113"/>
      <c r="HG395" s="113"/>
      <c r="HH395" s="113"/>
      <c r="HI395" s="113"/>
      <c r="HJ395" s="113"/>
      <c r="HK395" s="113"/>
      <c r="HL395" s="113"/>
      <c r="HM395" s="113"/>
      <c r="HN395" s="113"/>
      <c r="HO395" s="113"/>
      <c r="HP395" s="113"/>
      <c r="HQ395" s="113"/>
      <c r="HR395" s="113"/>
      <c r="HS395" s="113"/>
      <c r="HT395" s="113"/>
      <c r="HU395" s="113"/>
      <c r="HV395" s="113"/>
      <c r="HW395" s="113"/>
      <c r="HX395" s="113"/>
      <c r="HY395" s="113"/>
      <c r="HZ395" s="113"/>
      <c r="IA395" s="113"/>
      <c r="IB395" s="113"/>
      <c r="IC395" s="113"/>
      <c r="ID395" s="113"/>
      <c r="IE395" s="113"/>
      <c r="IF395" s="113"/>
      <c r="IG395" s="113"/>
      <c r="IH395" s="113"/>
      <c r="II395" s="113"/>
      <c r="IJ395" s="113"/>
      <c r="IK395" s="113"/>
      <c r="IL395" s="113"/>
      <c r="IM395" s="113"/>
      <c r="IN395" s="113"/>
      <c r="IO395" s="113"/>
      <c r="IP395" s="113"/>
      <c r="IQ395" s="113"/>
      <c r="IR395" s="113"/>
      <c r="IS395" s="113"/>
      <c r="IT395" s="113"/>
      <c r="IU395" s="113"/>
      <c r="IV395" s="113"/>
      <c r="IW395" s="113"/>
    </row>
    <row r="396" spans="2:257" s="113" customFormat="1" x14ac:dyDescent="0.2">
      <c r="B396" s="299">
        <v>77</v>
      </c>
      <c r="C396" s="76" t="s">
        <v>111</v>
      </c>
      <c r="D396" s="103" t="s">
        <v>112</v>
      </c>
      <c r="E396" s="181">
        <v>2</v>
      </c>
      <c r="F396" s="49"/>
      <c r="G396" s="60">
        <f>F396*E396</f>
        <v>0</v>
      </c>
      <c r="H396" s="65" t="s">
        <v>300</v>
      </c>
      <c r="I396" s="103" t="s">
        <v>32</v>
      </c>
      <c r="J396" s="240">
        <v>1.704E-3</v>
      </c>
      <c r="K396" s="270">
        <f>J396*E397</f>
        <v>3.408E-3</v>
      </c>
      <c r="L396" s="272"/>
      <c r="M396" s="171">
        <f>K396*L396</f>
        <v>0</v>
      </c>
      <c r="N396" s="171"/>
    </row>
    <row r="397" spans="2:257" s="113" customFormat="1" x14ac:dyDescent="0.2">
      <c r="B397" s="297"/>
      <c r="C397" s="107" t="s">
        <v>113</v>
      </c>
      <c r="D397" s="89" t="s">
        <v>55</v>
      </c>
      <c r="E397" s="15">
        <v>2</v>
      </c>
      <c r="F397" s="20"/>
      <c r="G397" s="14"/>
      <c r="H397" s="120"/>
      <c r="I397" s="89"/>
      <c r="J397" s="165"/>
      <c r="K397" s="32"/>
      <c r="L397" s="33"/>
      <c r="M397" s="44"/>
      <c r="N397" s="44"/>
    </row>
    <row r="398" spans="2:257" s="113" customFormat="1" x14ac:dyDescent="0.2">
      <c r="B398" s="297"/>
      <c r="C398" s="72"/>
      <c r="D398" s="73"/>
      <c r="E398" s="15"/>
      <c r="F398" s="35"/>
      <c r="G398" s="170"/>
      <c r="H398" s="72"/>
      <c r="I398" s="73"/>
      <c r="J398" s="150"/>
      <c r="K398" s="19"/>
      <c r="L398" s="33"/>
      <c r="M398" s="44"/>
      <c r="N398" s="44"/>
    </row>
    <row r="399" spans="2:257" s="113" customFormat="1" x14ac:dyDescent="0.2">
      <c r="B399" s="298"/>
      <c r="C399" s="74" t="s">
        <v>5</v>
      </c>
      <c r="D399" s="75"/>
      <c r="E399" s="26"/>
      <c r="F399" s="37"/>
      <c r="G399" s="27">
        <f>SUM(G396:G398)</f>
        <v>0</v>
      </c>
      <c r="H399" s="74"/>
      <c r="I399" s="75"/>
      <c r="J399" s="151"/>
      <c r="K399" s="38"/>
      <c r="L399" s="16"/>
      <c r="M399" s="46">
        <f>SUM(M396:M398)</f>
        <v>0</v>
      </c>
      <c r="N399" s="46">
        <f>SUM(G399:M399)</f>
        <v>0</v>
      </c>
    </row>
    <row r="400" spans="2:257" s="113" customFormat="1" x14ac:dyDescent="0.2">
      <c r="B400" s="299">
        <v>78</v>
      </c>
      <c r="C400" s="76" t="s">
        <v>114</v>
      </c>
      <c r="D400" s="103" t="s">
        <v>55</v>
      </c>
      <c r="E400" s="181">
        <v>2</v>
      </c>
      <c r="F400" s="49"/>
      <c r="G400" s="60">
        <f>F400*E400</f>
        <v>0</v>
      </c>
      <c r="H400" s="271"/>
      <c r="I400" s="103" t="s">
        <v>32</v>
      </c>
      <c r="J400" s="166"/>
      <c r="K400" s="56"/>
      <c r="L400" s="175"/>
      <c r="M400" s="171"/>
      <c r="N400" s="171"/>
    </row>
    <row r="401" spans="2:257" s="113" customFormat="1" x14ac:dyDescent="0.2">
      <c r="B401" s="297"/>
      <c r="C401" s="72" t="s">
        <v>115</v>
      </c>
      <c r="D401" s="89"/>
      <c r="E401" s="15"/>
      <c r="F401" s="20"/>
      <c r="G401" s="14"/>
      <c r="H401" s="120"/>
      <c r="I401" s="89"/>
      <c r="J401" s="165"/>
      <c r="K401" s="32"/>
      <c r="L401" s="33"/>
      <c r="M401" s="44"/>
      <c r="N401" s="44"/>
    </row>
    <row r="402" spans="2:257" s="113" customFormat="1" x14ac:dyDescent="0.2">
      <c r="B402" s="297"/>
      <c r="C402" s="72"/>
      <c r="D402" s="73"/>
      <c r="E402" s="15"/>
      <c r="F402" s="35"/>
      <c r="G402" s="170"/>
      <c r="H402" s="72"/>
      <c r="I402" s="73"/>
      <c r="J402" s="150"/>
      <c r="K402" s="19"/>
      <c r="L402" s="33"/>
      <c r="M402" s="44"/>
      <c r="N402" s="44"/>
    </row>
    <row r="403" spans="2:257" s="113" customFormat="1" x14ac:dyDescent="0.2">
      <c r="B403" s="298"/>
      <c r="C403" s="74" t="s">
        <v>5</v>
      </c>
      <c r="D403" s="75"/>
      <c r="E403" s="26"/>
      <c r="F403" s="37"/>
      <c r="G403" s="27">
        <f>SUM(G400:G402)</f>
        <v>0</v>
      </c>
      <c r="H403" s="74"/>
      <c r="I403" s="75"/>
      <c r="J403" s="151"/>
      <c r="K403" s="38"/>
      <c r="L403" s="16"/>
      <c r="M403" s="46">
        <f>SUM(M400:M402)</f>
        <v>0</v>
      </c>
      <c r="N403" s="46">
        <f>SUM(G403:M403)</f>
        <v>0</v>
      </c>
    </row>
    <row r="404" spans="2:257" s="113" customFormat="1" x14ac:dyDescent="0.2">
      <c r="B404" s="297">
        <v>79</v>
      </c>
      <c r="C404" s="72" t="s">
        <v>110</v>
      </c>
      <c r="D404" s="89" t="s">
        <v>6</v>
      </c>
      <c r="E404" s="15">
        <v>1</v>
      </c>
      <c r="F404" s="20"/>
      <c r="G404" s="14">
        <f>F404*E404</f>
        <v>0</v>
      </c>
      <c r="H404" s="72" t="s">
        <v>129</v>
      </c>
      <c r="I404" s="73" t="s">
        <v>34</v>
      </c>
      <c r="J404" s="150"/>
      <c r="K404" s="32">
        <v>0.5</v>
      </c>
      <c r="L404" s="173"/>
      <c r="M404" s="44">
        <f>K404*L404</f>
        <v>0</v>
      </c>
      <c r="N404" s="44"/>
    </row>
    <row r="405" spans="2:257" s="113" customFormat="1" x14ac:dyDescent="0.2">
      <c r="B405" s="297"/>
      <c r="C405" s="72"/>
      <c r="D405" s="73"/>
      <c r="E405" s="15"/>
      <c r="F405" s="35"/>
      <c r="G405" s="170"/>
      <c r="H405" s="72" t="s">
        <v>130</v>
      </c>
      <c r="I405" s="73" t="s">
        <v>6</v>
      </c>
      <c r="J405" s="150"/>
      <c r="K405" s="273">
        <v>1</v>
      </c>
      <c r="L405" s="173"/>
      <c r="M405" s="44">
        <f>K405*L405</f>
        <v>0</v>
      </c>
      <c r="N405" s="44"/>
    </row>
    <row r="406" spans="2:257" s="113" customFormat="1" x14ac:dyDescent="0.2">
      <c r="B406" s="297"/>
      <c r="C406" s="72"/>
      <c r="D406" s="73"/>
      <c r="E406" s="15"/>
      <c r="F406" s="35"/>
      <c r="G406" s="170"/>
      <c r="H406" s="72"/>
      <c r="I406" s="73"/>
      <c r="J406" s="150"/>
      <c r="K406" s="19"/>
      <c r="L406" s="33"/>
      <c r="M406" s="44"/>
      <c r="N406" s="44"/>
    </row>
    <row r="407" spans="2:257" s="113" customFormat="1" x14ac:dyDescent="0.2">
      <c r="B407" s="298"/>
      <c r="C407" s="74" t="s">
        <v>5</v>
      </c>
      <c r="D407" s="75"/>
      <c r="E407" s="26"/>
      <c r="F407" s="37"/>
      <c r="G407" s="27">
        <f>SUM(G404:G406)</f>
        <v>0</v>
      </c>
      <c r="H407" s="74"/>
      <c r="I407" s="75"/>
      <c r="J407" s="151"/>
      <c r="K407" s="38"/>
      <c r="L407" s="16"/>
      <c r="M407" s="46">
        <f>SUM(M404:M406)</f>
        <v>0</v>
      </c>
      <c r="N407" s="46">
        <f>SUM(G407:M407)</f>
        <v>0</v>
      </c>
    </row>
    <row r="408" spans="2:257" s="113" customFormat="1" x14ac:dyDescent="0.2">
      <c r="B408" s="299">
        <v>80</v>
      </c>
      <c r="C408" s="76" t="s">
        <v>116</v>
      </c>
      <c r="D408" s="103" t="s">
        <v>55</v>
      </c>
      <c r="E408" s="181">
        <v>8</v>
      </c>
      <c r="F408" s="49"/>
      <c r="G408" s="60">
        <f>F408*E408</f>
        <v>0</v>
      </c>
      <c r="H408" s="72" t="s">
        <v>128</v>
      </c>
      <c r="I408" s="103" t="s">
        <v>6</v>
      </c>
      <c r="J408" s="166"/>
      <c r="K408" s="274">
        <v>6</v>
      </c>
      <c r="L408" s="264"/>
      <c r="M408" s="171">
        <f>K408*L408</f>
        <v>0</v>
      </c>
      <c r="N408" s="171"/>
    </row>
    <row r="409" spans="2:257" s="113" customFormat="1" x14ac:dyDescent="0.2">
      <c r="B409" s="297"/>
      <c r="C409" s="72" t="s">
        <v>117</v>
      </c>
      <c r="D409" s="73"/>
      <c r="E409" s="15"/>
      <c r="F409" s="35"/>
      <c r="G409" s="170"/>
      <c r="H409" s="72"/>
      <c r="I409" s="73"/>
      <c r="J409" s="150"/>
      <c r="K409" s="19"/>
      <c r="L409" s="33"/>
      <c r="M409" s="44"/>
      <c r="N409" s="44"/>
    </row>
    <row r="410" spans="2:257" s="113" customFormat="1" x14ac:dyDescent="0.2">
      <c r="B410" s="297"/>
      <c r="C410" s="72"/>
      <c r="D410" s="73"/>
      <c r="E410" s="15"/>
      <c r="F410" s="35"/>
      <c r="G410" s="170"/>
      <c r="H410" s="72"/>
      <c r="I410" s="73"/>
      <c r="J410" s="150"/>
      <c r="K410" s="19"/>
      <c r="L410" s="33"/>
      <c r="M410" s="44"/>
      <c r="N410" s="44"/>
    </row>
    <row r="411" spans="2:257" s="113" customFormat="1" x14ac:dyDescent="0.2">
      <c r="B411" s="298"/>
      <c r="C411" s="74" t="s">
        <v>5</v>
      </c>
      <c r="D411" s="75"/>
      <c r="E411" s="26"/>
      <c r="F411" s="37"/>
      <c r="G411" s="27">
        <f>SUM(G408:G410)</f>
        <v>0</v>
      </c>
      <c r="H411" s="74"/>
      <c r="I411" s="75"/>
      <c r="J411" s="151"/>
      <c r="K411" s="38"/>
      <c r="L411" s="16"/>
      <c r="M411" s="46">
        <f>SUM(M408:M410)</f>
        <v>0</v>
      </c>
      <c r="N411" s="46">
        <f>SUM(G411:M411)</f>
        <v>0</v>
      </c>
    </row>
    <row r="412" spans="2:257" s="98" customFormat="1" x14ac:dyDescent="0.2">
      <c r="B412" s="393"/>
      <c r="C412" s="394" t="s">
        <v>132</v>
      </c>
      <c r="D412" s="339"/>
      <c r="E412" s="395"/>
      <c r="F412" s="396"/>
      <c r="G412" s="397"/>
      <c r="H412" s="398"/>
      <c r="I412" s="339"/>
      <c r="J412" s="399"/>
      <c r="K412" s="247"/>
      <c r="L412" s="62"/>
      <c r="M412" s="397"/>
      <c r="N412" s="397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  <c r="AB412" s="128"/>
      <c r="AC412" s="128"/>
      <c r="AD412" s="128"/>
      <c r="AE412" s="128"/>
      <c r="AF412" s="128"/>
      <c r="AG412" s="128"/>
      <c r="AH412" s="128"/>
      <c r="AI412" s="128"/>
      <c r="AJ412" s="128"/>
      <c r="AK412" s="128"/>
      <c r="AL412" s="128"/>
      <c r="AM412" s="128"/>
      <c r="AN412" s="128"/>
      <c r="AO412" s="128"/>
      <c r="AP412" s="128"/>
      <c r="AQ412" s="128"/>
      <c r="AR412" s="128"/>
      <c r="AS412" s="128"/>
      <c r="AT412" s="128"/>
      <c r="AU412" s="128"/>
      <c r="AV412" s="128"/>
      <c r="AW412" s="128"/>
      <c r="AX412" s="128"/>
      <c r="AY412" s="128"/>
      <c r="AZ412" s="128"/>
      <c r="BA412" s="128"/>
      <c r="BB412" s="128"/>
      <c r="BC412" s="128"/>
      <c r="BD412" s="128"/>
      <c r="BE412" s="128"/>
      <c r="BF412" s="128"/>
      <c r="BG412" s="128"/>
      <c r="BH412" s="128"/>
      <c r="BI412" s="128"/>
      <c r="BJ412" s="128"/>
      <c r="BK412" s="128"/>
      <c r="BL412" s="128"/>
      <c r="BM412" s="128"/>
      <c r="BN412" s="128"/>
      <c r="BO412" s="128"/>
      <c r="BP412" s="128"/>
      <c r="BQ412" s="128"/>
      <c r="BR412" s="128"/>
      <c r="BS412" s="128"/>
      <c r="BT412" s="128"/>
      <c r="BU412" s="128"/>
      <c r="BV412" s="128"/>
      <c r="BW412" s="128"/>
      <c r="BX412" s="128"/>
      <c r="BY412" s="128"/>
      <c r="BZ412" s="128"/>
      <c r="CA412" s="128"/>
      <c r="CB412" s="128"/>
      <c r="CC412" s="128"/>
      <c r="CD412" s="128"/>
      <c r="CE412" s="128"/>
      <c r="CF412" s="128"/>
      <c r="CG412" s="128"/>
      <c r="CH412" s="128"/>
      <c r="CI412" s="128"/>
      <c r="CJ412" s="128"/>
      <c r="CK412" s="128"/>
      <c r="CL412" s="128"/>
      <c r="CM412" s="128"/>
      <c r="CN412" s="128"/>
      <c r="CO412" s="128"/>
      <c r="CP412" s="128"/>
      <c r="CQ412" s="128"/>
      <c r="CR412" s="128"/>
      <c r="CS412" s="128"/>
      <c r="CT412" s="128"/>
      <c r="CU412" s="128"/>
      <c r="CV412" s="128"/>
      <c r="CW412" s="128"/>
      <c r="CX412" s="128"/>
      <c r="CY412" s="128"/>
      <c r="CZ412" s="128"/>
      <c r="DA412" s="128"/>
      <c r="DB412" s="128"/>
      <c r="DC412" s="128"/>
      <c r="DD412" s="128"/>
      <c r="DE412" s="128"/>
      <c r="DF412" s="128"/>
      <c r="DG412" s="128"/>
      <c r="DH412" s="128"/>
      <c r="DI412" s="128"/>
      <c r="DJ412" s="128"/>
      <c r="DK412" s="128"/>
      <c r="DL412" s="128"/>
      <c r="DM412" s="128"/>
      <c r="DN412" s="128"/>
      <c r="DO412" s="128"/>
      <c r="DP412" s="128"/>
      <c r="DQ412" s="128"/>
      <c r="DR412" s="128"/>
      <c r="DS412" s="128"/>
      <c r="DT412" s="128"/>
      <c r="DU412" s="128"/>
      <c r="DV412" s="128"/>
      <c r="DW412" s="128"/>
      <c r="DX412" s="128"/>
      <c r="DY412" s="128"/>
      <c r="DZ412" s="128"/>
      <c r="EA412" s="128"/>
      <c r="EB412" s="128"/>
      <c r="EC412" s="128"/>
      <c r="ED412" s="128"/>
      <c r="EE412" s="128"/>
      <c r="EF412" s="128"/>
      <c r="EG412" s="128"/>
      <c r="EH412" s="128"/>
      <c r="EI412" s="128"/>
      <c r="EJ412" s="128"/>
      <c r="EK412" s="128"/>
      <c r="EL412" s="128"/>
      <c r="EM412" s="128"/>
      <c r="EN412" s="128"/>
      <c r="EO412" s="128"/>
      <c r="EP412" s="128"/>
      <c r="EQ412" s="128"/>
      <c r="ER412" s="128"/>
      <c r="ES412" s="128"/>
      <c r="ET412" s="128"/>
      <c r="EU412" s="128"/>
      <c r="EV412" s="128"/>
      <c r="EW412" s="128"/>
      <c r="EX412" s="128"/>
      <c r="EY412" s="128"/>
      <c r="EZ412" s="128"/>
      <c r="FA412" s="128"/>
      <c r="FB412" s="128"/>
      <c r="FC412" s="128"/>
      <c r="FD412" s="128"/>
      <c r="FE412" s="128"/>
      <c r="FF412" s="128"/>
      <c r="FG412" s="128"/>
      <c r="FH412" s="128"/>
      <c r="FI412" s="128"/>
      <c r="FJ412" s="128"/>
      <c r="FK412" s="128"/>
      <c r="FL412" s="128"/>
      <c r="FM412" s="128"/>
      <c r="FN412" s="128"/>
      <c r="FO412" s="128"/>
      <c r="FP412" s="128"/>
      <c r="FQ412" s="128"/>
      <c r="FR412" s="128"/>
      <c r="FS412" s="128"/>
      <c r="FT412" s="128"/>
      <c r="FU412" s="128"/>
      <c r="FV412" s="128"/>
      <c r="FW412" s="128"/>
      <c r="FX412" s="128"/>
      <c r="FY412" s="128"/>
      <c r="FZ412" s="128"/>
      <c r="GA412" s="128"/>
      <c r="GB412" s="128"/>
      <c r="GC412" s="128"/>
      <c r="GD412" s="128"/>
      <c r="GE412" s="128"/>
      <c r="GF412" s="128"/>
      <c r="GG412" s="128"/>
      <c r="GH412" s="128"/>
      <c r="GI412" s="128"/>
      <c r="GJ412" s="128"/>
      <c r="GK412" s="128"/>
      <c r="GL412" s="128"/>
      <c r="GM412" s="128"/>
      <c r="GN412" s="128"/>
      <c r="GO412" s="128"/>
      <c r="GP412" s="128"/>
      <c r="GQ412" s="128"/>
      <c r="GR412" s="128"/>
      <c r="GS412" s="128"/>
      <c r="GT412" s="128"/>
      <c r="GU412" s="128"/>
      <c r="GV412" s="128"/>
      <c r="GW412" s="128"/>
      <c r="GX412" s="128"/>
      <c r="GY412" s="128"/>
      <c r="GZ412" s="128"/>
      <c r="HA412" s="128"/>
      <c r="HB412" s="128"/>
      <c r="HC412" s="128"/>
      <c r="HD412" s="128"/>
      <c r="HE412" s="128"/>
      <c r="HF412" s="128"/>
      <c r="HG412" s="128"/>
      <c r="HH412" s="128"/>
      <c r="HI412" s="128"/>
      <c r="HJ412" s="128"/>
      <c r="HK412" s="128"/>
      <c r="HL412" s="128"/>
      <c r="HM412" s="128"/>
      <c r="HN412" s="128"/>
      <c r="HO412" s="128"/>
      <c r="HP412" s="128"/>
      <c r="HQ412" s="128"/>
      <c r="HR412" s="128"/>
      <c r="HS412" s="128"/>
      <c r="HT412" s="128"/>
      <c r="HU412" s="128"/>
      <c r="HV412" s="128"/>
      <c r="HW412" s="128"/>
      <c r="HX412" s="128"/>
      <c r="HY412" s="128"/>
      <c r="HZ412" s="128"/>
      <c r="IA412" s="128"/>
      <c r="IB412" s="128"/>
      <c r="IC412" s="128"/>
      <c r="ID412" s="128"/>
      <c r="IE412" s="128"/>
      <c r="IF412" s="128"/>
      <c r="IG412" s="128"/>
      <c r="IH412" s="128"/>
      <c r="II412" s="128"/>
      <c r="IJ412" s="128"/>
      <c r="IK412" s="128"/>
      <c r="IL412" s="128"/>
      <c r="IM412" s="128"/>
      <c r="IN412" s="128"/>
      <c r="IO412" s="128"/>
      <c r="IP412" s="128"/>
      <c r="IQ412" s="128"/>
      <c r="IR412" s="128"/>
      <c r="IS412" s="128"/>
      <c r="IT412" s="128"/>
      <c r="IU412" s="128"/>
      <c r="IV412" s="128"/>
      <c r="IW412" s="128"/>
    </row>
    <row r="413" spans="2:257" s="98" customFormat="1" x14ac:dyDescent="0.2">
      <c r="B413" s="301">
        <v>81</v>
      </c>
      <c r="C413" s="18" t="s">
        <v>31</v>
      </c>
      <c r="D413" s="216" t="s">
        <v>6</v>
      </c>
      <c r="E413" s="35">
        <v>4</v>
      </c>
      <c r="F413" s="14"/>
      <c r="G413" s="14">
        <f>E413*F413</f>
        <v>0</v>
      </c>
      <c r="H413" s="72" t="s">
        <v>172</v>
      </c>
      <c r="I413" s="42" t="s">
        <v>32</v>
      </c>
      <c r="J413" s="152">
        <v>1.04</v>
      </c>
      <c r="K413" s="215">
        <f>J413*E414</f>
        <v>1.8026112000000004E-2</v>
      </c>
      <c r="L413" s="173"/>
      <c r="M413" s="172">
        <f>L413*K413</f>
        <v>0</v>
      </c>
      <c r="N413" s="44"/>
    </row>
    <row r="414" spans="2:257" s="98" customFormat="1" x14ac:dyDescent="0.2">
      <c r="B414" s="301"/>
      <c r="C414" s="18" t="s">
        <v>173</v>
      </c>
      <c r="D414" s="216" t="s">
        <v>32</v>
      </c>
      <c r="E414" s="15">
        <f>E413*0.2*0.23*94.2/1000</f>
        <v>1.7332800000000002E-2</v>
      </c>
      <c r="F414" s="14"/>
      <c r="G414" s="14"/>
      <c r="H414" s="107" t="s">
        <v>271</v>
      </c>
      <c r="I414" s="42"/>
      <c r="J414" s="148"/>
      <c r="K414" s="213"/>
      <c r="L414" s="265"/>
      <c r="M414" s="90"/>
      <c r="N414" s="44"/>
    </row>
    <row r="415" spans="2:257" s="98" customFormat="1" x14ac:dyDescent="0.2">
      <c r="B415" s="301"/>
      <c r="C415" s="18" t="s">
        <v>272</v>
      </c>
      <c r="D415" s="216"/>
      <c r="E415" s="15"/>
      <c r="F415" s="14"/>
      <c r="G415" s="14"/>
      <c r="H415" s="107"/>
      <c r="I415" s="42"/>
      <c r="J415" s="148"/>
      <c r="K415" s="213"/>
      <c r="L415" s="265"/>
      <c r="M415" s="90"/>
      <c r="N415" s="44"/>
    </row>
    <row r="416" spans="2:257" s="98" customFormat="1" x14ac:dyDescent="0.2">
      <c r="B416" s="301"/>
      <c r="C416" s="111"/>
      <c r="D416" s="216"/>
      <c r="E416" s="15"/>
      <c r="F416" s="14"/>
      <c r="G416" s="14"/>
      <c r="H416" s="72" t="s">
        <v>170</v>
      </c>
      <c r="I416" s="42" t="s">
        <v>45</v>
      </c>
      <c r="J416" s="176">
        <v>22</v>
      </c>
      <c r="K416" s="213">
        <f>J416*E414</f>
        <v>0.38132160000000004</v>
      </c>
      <c r="L416" s="265"/>
      <c r="M416" s="90">
        <f>K416*L416</f>
        <v>0</v>
      </c>
      <c r="N416" s="44"/>
      <c r="Q416" s="205"/>
    </row>
    <row r="417" spans="2:257" s="139" customFormat="1" x14ac:dyDescent="0.2">
      <c r="B417" s="301"/>
      <c r="C417" s="18"/>
      <c r="D417" s="216"/>
      <c r="E417" s="15"/>
      <c r="F417" s="14"/>
      <c r="G417" s="14"/>
      <c r="H417" s="72"/>
      <c r="I417" s="42"/>
      <c r="J417" s="148"/>
      <c r="K417" s="213"/>
      <c r="L417" s="265"/>
      <c r="M417" s="90"/>
      <c r="N417" s="44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98"/>
      <c r="AN417" s="98"/>
      <c r="AO417" s="98"/>
      <c r="AP417" s="98"/>
      <c r="AQ417" s="98"/>
      <c r="AR417" s="98"/>
      <c r="AS417" s="98"/>
      <c r="AT417" s="98"/>
      <c r="AU417" s="98"/>
      <c r="AV417" s="98"/>
      <c r="AW417" s="98"/>
      <c r="AX417" s="98"/>
      <c r="AY417" s="98"/>
      <c r="AZ417" s="98"/>
      <c r="BA417" s="98"/>
      <c r="BB417" s="98"/>
      <c r="BC417" s="98"/>
      <c r="BD417" s="98"/>
      <c r="BE417" s="98"/>
      <c r="BF417" s="98"/>
      <c r="BG417" s="98"/>
      <c r="BH417" s="98"/>
      <c r="BI417" s="98"/>
      <c r="BJ417" s="98"/>
      <c r="BK417" s="98"/>
      <c r="BL417" s="98"/>
      <c r="BM417" s="98"/>
      <c r="BN417" s="98"/>
      <c r="BO417" s="98"/>
      <c r="BP417" s="98"/>
      <c r="BQ417" s="98"/>
      <c r="BR417" s="98"/>
      <c r="BS417" s="98"/>
      <c r="BT417" s="98"/>
      <c r="BU417" s="98"/>
      <c r="BV417" s="98"/>
      <c r="BW417" s="98"/>
      <c r="BX417" s="98"/>
      <c r="BY417" s="98"/>
      <c r="BZ417" s="98"/>
      <c r="CA417" s="98"/>
      <c r="CB417" s="98"/>
      <c r="CC417" s="98"/>
      <c r="CD417" s="98"/>
      <c r="CE417" s="98"/>
      <c r="CF417" s="98"/>
      <c r="CG417" s="98"/>
      <c r="CH417" s="98"/>
      <c r="CI417" s="98"/>
      <c r="CJ417" s="98"/>
      <c r="CK417" s="98"/>
      <c r="CL417" s="98"/>
      <c r="CM417" s="98"/>
      <c r="CN417" s="98"/>
      <c r="CO417" s="98"/>
      <c r="CP417" s="98"/>
      <c r="CQ417" s="98"/>
      <c r="CR417" s="98"/>
      <c r="CS417" s="98"/>
      <c r="CT417" s="98"/>
      <c r="CU417" s="98"/>
      <c r="CV417" s="98"/>
      <c r="CW417" s="98"/>
      <c r="CX417" s="98"/>
      <c r="CY417" s="98"/>
      <c r="CZ417" s="98"/>
      <c r="DA417" s="98"/>
      <c r="DB417" s="98"/>
      <c r="DC417" s="98"/>
      <c r="DD417" s="98"/>
      <c r="DE417" s="98"/>
      <c r="DF417" s="98"/>
      <c r="DG417" s="98"/>
      <c r="DH417" s="98"/>
      <c r="DI417" s="98"/>
      <c r="DJ417" s="98"/>
      <c r="DK417" s="98"/>
      <c r="DL417" s="98"/>
      <c r="DM417" s="98"/>
      <c r="DN417" s="98"/>
      <c r="DO417" s="98"/>
      <c r="DP417" s="98"/>
      <c r="DQ417" s="98"/>
      <c r="DR417" s="98"/>
      <c r="DS417" s="98"/>
      <c r="DT417" s="98"/>
      <c r="DU417" s="98"/>
      <c r="DV417" s="98"/>
      <c r="DW417" s="98"/>
      <c r="DX417" s="98"/>
      <c r="DY417" s="98"/>
      <c r="DZ417" s="98"/>
      <c r="EA417" s="98"/>
      <c r="EB417" s="98"/>
      <c r="EC417" s="98"/>
      <c r="ED417" s="98"/>
      <c r="EE417" s="98"/>
      <c r="EF417" s="98"/>
      <c r="EG417" s="98"/>
      <c r="EH417" s="98"/>
      <c r="EI417" s="98"/>
      <c r="EJ417" s="98"/>
      <c r="EK417" s="98"/>
      <c r="EL417" s="98"/>
      <c r="EM417" s="98"/>
      <c r="EN417" s="98"/>
      <c r="EO417" s="98"/>
      <c r="EP417" s="98"/>
      <c r="EQ417" s="98"/>
      <c r="ER417" s="98"/>
      <c r="ES417" s="98"/>
      <c r="ET417" s="98"/>
      <c r="EU417" s="98"/>
      <c r="EV417" s="98"/>
      <c r="EW417" s="98"/>
      <c r="EX417" s="98"/>
      <c r="EY417" s="98"/>
      <c r="EZ417" s="98"/>
      <c r="FA417" s="98"/>
      <c r="FB417" s="98"/>
      <c r="FC417" s="98"/>
      <c r="FD417" s="98"/>
      <c r="FE417" s="98"/>
      <c r="FF417" s="98"/>
      <c r="FG417" s="98"/>
      <c r="FH417" s="98"/>
      <c r="FI417" s="98"/>
      <c r="FJ417" s="98"/>
      <c r="FK417" s="98"/>
      <c r="FL417" s="98"/>
      <c r="FM417" s="98"/>
      <c r="FN417" s="98"/>
      <c r="FO417" s="98"/>
      <c r="FP417" s="98"/>
      <c r="FQ417" s="98"/>
      <c r="FR417" s="98"/>
      <c r="FS417" s="98"/>
      <c r="FT417" s="98"/>
      <c r="FU417" s="98"/>
      <c r="FV417" s="98"/>
      <c r="FW417" s="98"/>
      <c r="FX417" s="98"/>
      <c r="FY417" s="98"/>
      <c r="FZ417" s="98"/>
      <c r="GA417" s="98"/>
      <c r="GB417" s="98"/>
      <c r="GC417" s="98"/>
      <c r="GD417" s="98"/>
      <c r="GE417" s="98"/>
      <c r="GF417" s="98"/>
      <c r="GG417" s="98"/>
      <c r="GH417" s="98"/>
      <c r="GI417" s="98"/>
      <c r="GJ417" s="98"/>
      <c r="GK417" s="98"/>
      <c r="GL417" s="98"/>
      <c r="GM417" s="98"/>
      <c r="GN417" s="98"/>
      <c r="GO417" s="98"/>
      <c r="GP417" s="98"/>
      <c r="GQ417" s="98"/>
      <c r="GR417" s="98"/>
      <c r="GS417" s="98"/>
      <c r="GT417" s="98"/>
      <c r="GU417" s="98"/>
      <c r="GV417" s="98"/>
      <c r="GW417" s="98"/>
      <c r="GX417" s="98"/>
      <c r="GY417" s="98"/>
      <c r="GZ417" s="98"/>
      <c r="HA417" s="98"/>
      <c r="HB417" s="98"/>
      <c r="HC417" s="98"/>
      <c r="HD417" s="98"/>
      <c r="HE417" s="98"/>
      <c r="HF417" s="98"/>
      <c r="HG417" s="98"/>
      <c r="HH417" s="98"/>
      <c r="HI417" s="98"/>
      <c r="HJ417" s="98"/>
      <c r="HK417" s="98"/>
      <c r="HL417" s="98"/>
      <c r="HM417" s="98"/>
      <c r="HN417" s="98"/>
      <c r="HO417" s="98"/>
      <c r="HP417" s="98"/>
      <c r="HQ417" s="98"/>
      <c r="HR417" s="98"/>
      <c r="HS417" s="98"/>
      <c r="HT417" s="98"/>
      <c r="HU417" s="98"/>
      <c r="HV417" s="98"/>
      <c r="HW417" s="98"/>
      <c r="HX417" s="98"/>
      <c r="HY417" s="98"/>
      <c r="HZ417" s="98"/>
      <c r="IA417" s="98"/>
      <c r="IB417" s="98"/>
      <c r="IC417" s="98"/>
      <c r="ID417" s="98"/>
      <c r="IE417" s="98"/>
      <c r="IF417" s="98"/>
      <c r="IG417" s="98"/>
      <c r="IH417" s="98"/>
      <c r="II417" s="98"/>
      <c r="IJ417" s="98"/>
      <c r="IK417" s="98"/>
      <c r="IL417" s="98"/>
      <c r="IM417" s="98"/>
      <c r="IN417" s="98"/>
      <c r="IO417" s="98"/>
      <c r="IP417" s="98"/>
      <c r="IQ417" s="98"/>
      <c r="IR417" s="98"/>
      <c r="IS417" s="98"/>
      <c r="IT417" s="98"/>
      <c r="IU417" s="98"/>
      <c r="IV417" s="98"/>
      <c r="IW417" s="98"/>
    </row>
    <row r="418" spans="2:257" s="128" customFormat="1" x14ac:dyDescent="0.2">
      <c r="B418" s="302"/>
      <c r="C418" s="25" t="s">
        <v>5</v>
      </c>
      <c r="D418" s="188"/>
      <c r="E418" s="21"/>
      <c r="F418" s="242"/>
      <c r="G418" s="92">
        <f>SUM(G413:G417)</f>
        <v>0</v>
      </c>
      <c r="H418" s="93"/>
      <c r="I418" s="197"/>
      <c r="J418" s="162"/>
      <c r="K418" s="251"/>
      <c r="L418" s="174"/>
      <c r="M418" s="54">
        <f>SUM(M413:M417)</f>
        <v>0</v>
      </c>
      <c r="N418" s="17">
        <f>SUM(G418:M418)</f>
        <v>0</v>
      </c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98"/>
      <c r="AN418" s="98"/>
      <c r="AO418" s="98"/>
      <c r="AP418" s="98"/>
      <c r="AQ418" s="98"/>
      <c r="AR418" s="98"/>
      <c r="AS418" s="98"/>
      <c r="AT418" s="98"/>
      <c r="AU418" s="98"/>
      <c r="AV418" s="98"/>
      <c r="AW418" s="98"/>
      <c r="AX418" s="98"/>
      <c r="AY418" s="98"/>
      <c r="AZ418" s="98"/>
      <c r="BA418" s="98"/>
      <c r="BB418" s="98"/>
      <c r="BC418" s="98"/>
      <c r="BD418" s="98"/>
      <c r="BE418" s="98"/>
      <c r="BF418" s="98"/>
      <c r="BG418" s="98"/>
      <c r="BH418" s="98"/>
      <c r="BI418" s="98"/>
      <c r="BJ418" s="98"/>
      <c r="BK418" s="98"/>
      <c r="BL418" s="98"/>
      <c r="BM418" s="98"/>
      <c r="BN418" s="98"/>
      <c r="BO418" s="98"/>
      <c r="BP418" s="98"/>
      <c r="BQ418" s="98"/>
      <c r="BR418" s="98"/>
      <c r="BS418" s="98"/>
      <c r="BT418" s="98"/>
      <c r="BU418" s="98"/>
      <c r="BV418" s="98"/>
      <c r="BW418" s="98"/>
      <c r="BX418" s="98"/>
      <c r="BY418" s="98"/>
      <c r="BZ418" s="98"/>
      <c r="CA418" s="98"/>
      <c r="CB418" s="98"/>
      <c r="CC418" s="98"/>
      <c r="CD418" s="98"/>
      <c r="CE418" s="98"/>
      <c r="CF418" s="98"/>
      <c r="CG418" s="98"/>
      <c r="CH418" s="98"/>
      <c r="CI418" s="98"/>
      <c r="CJ418" s="98"/>
      <c r="CK418" s="98"/>
      <c r="CL418" s="98"/>
      <c r="CM418" s="98"/>
      <c r="CN418" s="98"/>
      <c r="CO418" s="98"/>
      <c r="CP418" s="98"/>
      <c r="CQ418" s="98"/>
      <c r="CR418" s="98"/>
      <c r="CS418" s="98"/>
      <c r="CT418" s="98"/>
      <c r="CU418" s="98"/>
      <c r="CV418" s="98"/>
      <c r="CW418" s="98"/>
      <c r="CX418" s="98"/>
      <c r="CY418" s="98"/>
      <c r="CZ418" s="98"/>
      <c r="DA418" s="98"/>
      <c r="DB418" s="98"/>
      <c r="DC418" s="98"/>
      <c r="DD418" s="98"/>
      <c r="DE418" s="98"/>
      <c r="DF418" s="98"/>
      <c r="DG418" s="98"/>
      <c r="DH418" s="98"/>
      <c r="DI418" s="98"/>
      <c r="DJ418" s="98"/>
      <c r="DK418" s="98"/>
      <c r="DL418" s="98"/>
      <c r="DM418" s="98"/>
      <c r="DN418" s="98"/>
      <c r="DO418" s="98"/>
      <c r="DP418" s="98"/>
      <c r="DQ418" s="98"/>
      <c r="DR418" s="98"/>
      <c r="DS418" s="98"/>
      <c r="DT418" s="98"/>
      <c r="DU418" s="98"/>
      <c r="DV418" s="98"/>
      <c r="DW418" s="98"/>
      <c r="DX418" s="98"/>
      <c r="DY418" s="98"/>
      <c r="DZ418" s="98"/>
      <c r="EA418" s="98"/>
      <c r="EB418" s="98"/>
      <c r="EC418" s="98"/>
      <c r="ED418" s="98"/>
      <c r="EE418" s="98"/>
      <c r="EF418" s="98"/>
      <c r="EG418" s="98"/>
      <c r="EH418" s="98"/>
      <c r="EI418" s="98"/>
      <c r="EJ418" s="98"/>
      <c r="EK418" s="98"/>
      <c r="EL418" s="98"/>
      <c r="EM418" s="98"/>
      <c r="EN418" s="98"/>
      <c r="EO418" s="98"/>
      <c r="EP418" s="98"/>
      <c r="EQ418" s="98"/>
      <c r="ER418" s="98"/>
      <c r="ES418" s="98"/>
      <c r="ET418" s="98"/>
      <c r="EU418" s="98"/>
      <c r="EV418" s="98"/>
      <c r="EW418" s="98"/>
      <c r="EX418" s="98"/>
      <c r="EY418" s="98"/>
      <c r="EZ418" s="98"/>
      <c r="FA418" s="98"/>
      <c r="FB418" s="98"/>
      <c r="FC418" s="98"/>
      <c r="FD418" s="98"/>
      <c r="FE418" s="98"/>
      <c r="FF418" s="98"/>
      <c r="FG418" s="98"/>
      <c r="FH418" s="98"/>
      <c r="FI418" s="98"/>
      <c r="FJ418" s="98"/>
      <c r="FK418" s="98"/>
      <c r="FL418" s="98"/>
      <c r="FM418" s="98"/>
      <c r="FN418" s="98"/>
      <c r="FO418" s="98"/>
      <c r="FP418" s="98"/>
      <c r="FQ418" s="98"/>
      <c r="FR418" s="98"/>
      <c r="FS418" s="98"/>
      <c r="FT418" s="98"/>
      <c r="FU418" s="98"/>
      <c r="FV418" s="98"/>
      <c r="FW418" s="98"/>
      <c r="FX418" s="98"/>
      <c r="FY418" s="98"/>
      <c r="FZ418" s="98"/>
      <c r="GA418" s="98"/>
      <c r="GB418" s="98"/>
      <c r="GC418" s="98"/>
      <c r="GD418" s="98"/>
      <c r="GE418" s="98"/>
      <c r="GF418" s="98"/>
      <c r="GG418" s="98"/>
      <c r="GH418" s="98"/>
      <c r="GI418" s="98"/>
      <c r="GJ418" s="98"/>
      <c r="GK418" s="98"/>
      <c r="GL418" s="98"/>
      <c r="GM418" s="98"/>
      <c r="GN418" s="98"/>
      <c r="GO418" s="98"/>
      <c r="GP418" s="98"/>
      <c r="GQ418" s="98"/>
      <c r="GR418" s="98"/>
      <c r="GS418" s="98"/>
      <c r="GT418" s="98"/>
      <c r="GU418" s="98"/>
      <c r="GV418" s="98"/>
      <c r="GW418" s="98"/>
      <c r="GX418" s="98"/>
      <c r="GY418" s="98"/>
      <c r="GZ418" s="98"/>
      <c r="HA418" s="98"/>
      <c r="HB418" s="98"/>
      <c r="HC418" s="98"/>
      <c r="HD418" s="98"/>
      <c r="HE418" s="98"/>
      <c r="HF418" s="98"/>
      <c r="HG418" s="98"/>
      <c r="HH418" s="98"/>
      <c r="HI418" s="98"/>
      <c r="HJ418" s="98"/>
      <c r="HK418" s="98"/>
      <c r="HL418" s="98"/>
      <c r="HM418" s="98"/>
      <c r="HN418" s="98"/>
      <c r="HO418" s="98"/>
      <c r="HP418" s="98"/>
      <c r="HQ418" s="98"/>
      <c r="HR418" s="98"/>
      <c r="HS418" s="98"/>
      <c r="HT418" s="98"/>
      <c r="HU418" s="98"/>
      <c r="HV418" s="98"/>
      <c r="HW418" s="98"/>
      <c r="HX418" s="98"/>
      <c r="HY418" s="98"/>
      <c r="HZ418" s="98"/>
      <c r="IA418" s="98"/>
      <c r="IB418" s="98"/>
      <c r="IC418" s="98"/>
      <c r="ID418" s="98"/>
      <c r="IE418" s="98"/>
      <c r="IF418" s="98"/>
      <c r="IG418" s="98"/>
      <c r="IH418" s="98"/>
      <c r="II418" s="98"/>
      <c r="IJ418" s="98"/>
      <c r="IK418" s="98"/>
      <c r="IL418" s="98"/>
      <c r="IM418" s="98"/>
      <c r="IN418" s="98"/>
      <c r="IO418" s="98"/>
      <c r="IP418" s="98"/>
      <c r="IQ418" s="98"/>
      <c r="IR418" s="98"/>
      <c r="IS418" s="98"/>
      <c r="IT418" s="98"/>
      <c r="IU418" s="98"/>
      <c r="IV418" s="98"/>
      <c r="IW418" s="98"/>
    </row>
    <row r="419" spans="2:257" s="128" customFormat="1" x14ac:dyDescent="0.2">
      <c r="B419" s="297"/>
      <c r="C419" s="107"/>
      <c r="D419" s="192"/>
      <c r="E419" s="47"/>
      <c r="F419" s="52"/>
      <c r="G419" s="170"/>
      <c r="H419" s="106"/>
      <c r="I419" s="192"/>
      <c r="J419" s="161"/>
      <c r="K419" s="250"/>
      <c r="L419" s="173"/>
      <c r="M419" s="44"/>
      <c r="N419" s="34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98"/>
      <c r="AN419" s="98"/>
      <c r="AO419" s="98"/>
      <c r="AP419" s="98"/>
      <c r="AQ419" s="98"/>
      <c r="AR419" s="98"/>
      <c r="AS419" s="98"/>
      <c r="AT419" s="98"/>
      <c r="AU419" s="98"/>
      <c r="AV419" s="98"/>
      <c r="AW419" s="98"/>
      <c r="AX419" s="98"/>
      <c r="AY419" s="98"/>
      <c r="AZ419" s="98"/>
      <c r="BA419" s="98"/>
      <c r="BB419" s="98"/>
      <c r="BC419" s="98"/>
      <c r="BD419" s="98"/>
      <c r="BE419" s="98"/>
      <c r="BF419" s="98"/>
      <c r="BG419" s="98"/>
      <c r="BH419" s="98"/>
      <c r="BI419" s="98"/>
      <c r="BJ419" s="98"/>
      <c r="BK419" s="98"/>
      <c r="BL419" s="98"/>
      <c r="BM419" s="98"/>
      <c r="BN419" s="98"/>
      <c r="BO419" s="98"/>
      <c r="BP419" s="98"/>
      <c r="BQ419" s="98"/>
      <c r="BR419" s="98"/>
      <c r="BS419" s="98"/>
      <c r="BT419" s="98"/>
      <c r="BU419" s="98"/>
      <c r="BV419" s="98"/>
      <c r="BW419" s="98"/>
      <c r="BX419" s="98"/>
      <c r="BY419" s="98"/>
      <c r="BZ419" s="98"/>
      <c r="CA419" s="98"/>
      <c r="CB419" s="98"/>
      <c r="CC419" s="98"/>
      <c r="CD419" s="98"/>
      <c r="CE419" s="98"/>
      <c r="CF419" s="98"/>
      <c r="CG419" s="98"/>
      <c r="CH419" s="98"/>
      <c r="CI419" s="98"/>
      <c r="CJ419" s="98"/>
      <c r="CK419" s="98"/>
      <c r="CL419" s="98"/>
      <c r="CM419" s="98"/>
      <c r="CN419" s="98"/>
      <c r="CO419" s="98"/>
      <c r="CP419" s="98"/>
      <c r="CQ419" s="98"/>
      <c r="CR419" s="98"/>
      <c r="CS419" s="98"/>
      <c r="CT419" s="98"/>
      <c r="CU419" s="98"/>
      <c r="CV419" s="98"/>
      <c r="CW419" s="98"/>
      <c r="CX419" s="98"/>
      <c r="CY419" s="98"/>
      <c r="CZ419" s="98"/>
      <c r="DA419" s="98"/>
      <c r="DB419" s="98"/>
      <c r="DC419" s="98"/>
      <c r="DD419" s="98"/>
      <c r="DE419" s="98"/>
      <c r="DF419" s="98"/>
      <c r="DG419" s="98"/>
      <c r="DH419" s="98"/>
      <c r="DI419" s="98"/>
      <c r="DJ419" s="98"/>
      <c r="DK419" s="98"/>
      <c r="DL419" s="98"/>
      <c r="DM419" s="98"/>
      <c r="DN419" s="98"/>
      <c r="DO419" s="98"/>
      <c r="DP419" s="98"/>
      <c r="DQ419" s="98"/>
      <c r="DR419" s="98"/>
      <c r="DS419" s="98"/>
      <c r="DT419" s="98"/>
      <c r="DU419" s="98"/>
      <c r="DV419" s="98"/>
      <c r="DW419" s="98"/>
      <c r="DX419" s="98"/>
      <c r="DY419" s="98"/>
      <c r="DZ419" s="98"/>
      <c r="EA419" s="98"/>
      <c r="EB419" s="98"/>
      <c r="EC419" s="98"/>
      <c r="ED419" s="98"/>
      <c r="EE419" s="98"/>
      <c r="EF419" s="98"/>
      <c r="EG419" s="98"/>
      <c r="EH419" s="98"/>
      <c r="EI419" s="98"/>
      <c r="EJ419" s="98"/>
      <c r="EK419" s="98"/>
      <c r="EL419" s="98"/>
      <c r="EM419" s="98"/>
      <c r="EN419" s="98"/>
      <c r="EO419" s="98"/>
      <c r="EP419" s="98"/>
      <c r="EQ419" s="98"/>
      <c r="ER419" s="98"/>
      <c r="ES419" s="98"/>
      <c r="ET419" s="98"/>
      <c r="EU419" s="98"/>
      <c r="EV419" s="98"/>
      <c r="EW419" s="98"/>
      <c r="EX419" s="98"/>
      <c r="EY419" s="98"/>
      <c r="EZ419" s="98"/>
      <c r="FA419" s="98"/>
      <c r="FB419" s="98"/>
      <c r="FC419" s="98"/>
      <c r="FD419" s="98"/>
      <c r="FE419" s="98"/>
      <c r="FF419" s="98"/>
      <c r="FG419" s="98"/>
      <c r="FH419" s="98"/>
      <c r="FI419" s="98"/>
      <c r="FJ419" s="98"/>
      <c r="FK419" s="98"/>
      <c r="FL419" s="98"/>
      <c r="FM419" s="98"/>
      <c r="FN419" s="98"/>
      <c r="FO419" s="98"/>
      <c r="FP419" s="98"/>
      <c r="FQ419" s="98"/>
      <c r="FR419" s="98"/>
      <c r="FS419" s="98"/>
      <c r="FT419" s="98"/>
      <c r="FU419" s="98"/>
      <c r="FV419" s="98"/>
      <c r="FW419" s="98"/>
      <c r="FX419" s="98"/>
      <c r="FY419" s="98"/>
      <c r="FZ419" s="98"/>
      <c r="GA419" s="98"/>
      <c r="GB419" s="98"/>
      <c r="GC419" s="98"/>
      <c r="GD419" s="98"/>
      <c r="GE419" s="98"/>
      <c r="GF419" s="98"/>
      <c r="GG419" s="98"/>
      <c r="GH419" s="98"/>
      <c r="GI419" s="98"/>
      <c r="GJ419" s="98"/>
      <c r="GK419" s="98"/>
      <c r="GL419" s="98"/>
      <c r="GM419" s="98"/>
      <c r="GN419" s="98"/>
      <c r="GO419" s="98"/>
      <c r="GP419" s="98"/>
      <c r="GQ419" s="98"/>
      <c r="GR419" s="98"/>
      <c r="GS419" s="98"/>
      <c r="GT419" s="98"/>
      <c r="GU419" s="98"/>
      <c r="GV419" s="98"/>
      <c r="GW419" s="98"/>
      <c r="GX419" s="98"/>
      <c r="GY419" s="98"/>
      <c r="GZ419" s="98"/>
      <c r="HA419" s="98"/>
      <c r="HB419" s="98"/>
      <c r="HC419" s="98"/>
      <c r="HD419" s="98"/>
      <c r="HE419" s="98"/>
      <c r="HF419" s="98"/>
      <c r="HG419" s="98"/>
      <c r="HH419" s="98"/>
      <c r="HI419" s="98"/>
      <c r="HJ419" s="98"/>
      <c r="HK419" s="98"/>
      <c r="HL419" s="98"/>
      <c r="HM419" s="98"/>
      <c r="HN419" s="98"/>
      <c r="HO419" s="98"/>
      <c r="HP419" s="98"/>
      <c r="HQ419" s="98"/>
      <c r="HR419" s="98"/>
      <c r="HS419" s="98"/>
      <c r="HT419" s="98"/>
      <c r="HU419" s="98"/>
      <c r="HV419" s="98"/>
      <c r="HW419" s="98"/>
      <c r="HX419" s="98"/>
      <c r="HY419" s="98"/>
      <c r="HZ419" s="98"/>
      <c r="IA419" s="98"/>
      <c r="IB419" s="98"/>
      <c r="IC419" s="98"/>
      <c r="ID419" s="98"/>
      <c r="IE419" s="98"/>
      <c r="IF419" s="98"/>
      <c r="IG419" s="98"/>
      <c r="IH419" s="98"/>
      <c r="II419" s="98"/>
      <c r="IJ419" s="98"/>
      <c r="IK419" s="98"/>
      <c r="IL419" s="98"/>
      <c r="IM419" s="98"/>
      <c r="IN419" s="98"/>
      <c r="IO419" s="98"/>
      <c r="IP419" s="98"/>
      <c r="IQ419" s="98"/>
      <c r="IR419" s="98"/>
      <c r="IS419" s="98"/>
      <c r="IT419" s="98"/>
      <c r="IU419" s="98"/>
      <c r="IV419" s="98"/>
      <c r="IW419" s="98"/>
    </row>
    <row r="420" spans="2:257" s="128" customFormat="1" x14ac:dyDescent="0.2">
      <c r="B420" s="298"/>
      <c r="C420" s="91" t="s">
        <v>5</v>
      </c>
      <c r="D420" s="197"/>
      <c r="E420" s="48"/>
      <c r="F420" s="242"/>
      <c r="G420" s="27">
        <f>SUM(G419:G419)</f>
        <v>0</v>
      </c>
      <c r="H420" s="93"/>
      <c r="I420" s="197"/>
      <c r="J420" s="162"/>
      <c r="K420" s="251"/>
      <c r="L420" s="174"/>
      <c r="M420" s="46">
        <f>SUM(M419:M419)</f>
        <v>0</v>
      </c>
      <c r="N420" s="46">
        <f>SUM(G420:M420)</f>
        <v>0</v>
      </c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98"/>
      <c r="BA420" s="98"/>
      <c r="BB420" s="98"/>
      <c r="BC420" s="98"/>
      <c r="BD420" s="98"/>
      <c r="BE420" s="98"/>
      <c r="BF420" s="98"/>
      <c r="BG420" s="98"/>
      <c r="BH420" s="98"/>
      <c r="BI420" s="98"/>
      <c r="BJ420" s="98"/>
      <c r="BK420" s="98"/>
      <c r="BL420" s="98"/>
      <c r="BM420" s="98"/>
      <c r="BN420" s="98"/>
      <c r="BO420" s="98"/>
      <c r="BP420" s="98"/>
      <c r="BQ420" s="98"/>
      <c r="BR420" s="98"/>
      <c r="BS420" s="98"/>
      <c r="BT420" s="98"/>
      <c r="BU420" s="98"/>
      <c r="BV420" s="98"/>
      <c r="BW420" s="98"/>
      <c r="BX420" s="98"/>
      <c r="BY420" s="98"/>
      <c r="BZ420" s="98"/>
      <c r="CA420" s="98"/>
      <c r="CB420" s="98"/>
      <c r="CC420" s="98"/>
      <c r="CD420" s="98"/>
      <c r="CE420" s="98"/>
      <c r="CF420" s="98"/>
      <c r="CG420" s="98"/>
      <c r="CH420" s="98"/>
      <c r="CI420" s="98"/>
      <c r="CJ420" s="98"/>
      <c r="CK420" s="98"/>
      <c r="CL420" s="98"/>
      <c r="CM420" s="98"/>
      <c r="CN420" s="98"/>
      <c r="CO420" s="98"/>
      <c r="CP420" s="98"/>
      <c r="CQ420" s="98"/>
      <c r="CR420" s="98"/>
      <c r="CS420" s="98"/>
      <c r="CT420" s="98"/>
      <c r="CU420" s="98"/>
      <c r="CV420" s="98"/>
      <c r="CW420" s="98"/>
      <c r="CX420" s="98"/>
      <c r="CY420" s="98"/>
      <c r="CZ420" s="98"/>
      <c r="DA420" s="98"/>
      <c r="DB420" s="98"/>
      <c r="DC420" s="98"/>
      <c r="DD420" s="98"/>
      <c r="DE420" s="98"/>
      <c r="DF420" s="98"/>
      <c r="DG420" s="98"/>
      <c r="DH420" s="98"/>
      <c r="DI420" s="98"/>
      <c r="DJ420" s="98"/>
      <c r="DK420" s="98"/>
      <c r="DL420" s="98"/>
      <c r="DM420" s="98"/>
      <c r="DN420" s="98"/>
      <c r="DO420" s="98"/>
      <c r="DP420" s="98"/>
      <c r="DQ420" s="98"/>
      <c r="DR420" s="98"/>
      <c r="DS420" s="98"/>
      <c r="DT420" s="98"/>
      <c r="DU420" s="98"/>
      <c r="DV420" s="98"/>
      <c r="DW420" s="98"/>
      <c r="DX420" s="98"/>
      <c r="DY420" s="98"/>
      <c r="DZ420" s="98"/>
      <c r="EA420" s="98"/>
      <c r="EB420" s="98"/>
      <c r="EC420" s="98"/>
      <c r="ED420" s="98"/>
      <c r="EE420" s="98"/>
      <c r="EF420" s="98"/>
      <c r="EG420" s="98"/>
      <c r="EH420" s="98"/>
      <c r="EI420" s="98"/>
      <c r="EJ420" s="98"/>
      <c r="EK420" s="98"/>
      <c r="EL420" s="98"/>
      <c r="EM420" s="98"/>
      <c r="EN420" s="98"/>
      <c r="EO420" s="98"/>
      <c r="EP420" s="98"/>
      <c r="EQ420" s="98"/>
      <c r="ER420" s="98"/>
      <c r="ES420" s="98"/>
      <c r="ET420" s="98"/>
      <c r="EU420" s="98"/>
      <c r="EV420" s="98"/>
      <c r="EW420" s="98"/>
      <c r="EX420" s="98"/>
      <c r="EY420" s="98"/>
      <c r="EZ420" s="98"/>
      <c r="FA420" s="98"/>
      <c r="FB420" s="98"/>
      <c r="FC420" s="98"/>
      <c r="FD420" s="98"/>
      <c r="FE420" s="98"/>
      <c r="FF420" s="98"/>
      <c r="FG420" s="98"/>
      <c r="FH420" s="98"/>
      <c r="FI420" s="98"/>
      <c r="FJ420" s="98"/>
      <c r="FK420" s="98"/>
      <c r="FL420" s="98"/>
      <c r="FM420" s="98"/>
      <c r="FN420" s="98"/>
      <c r="FO420" s="98"/>
      <c r="FP420" s="98"/>
      <c r="FQ420" s="98"/>
      <c r="FR420" s="98"/>
      <c r="FS420" s="98"/>
      <c r="FT420" s="98"/>
      <c r="FU420" s="98"/>
      <c r="FV420" s="98"/>
      <c r="FW420" s="98"/>
      <c r="FX420" s="98"/>
      <c r="FY420" s="98"/>
      <c r="FZ420" s="98"/>
      <c r="GA420" s="98"/>
      <c r="GB420" s="98"/>
      <c r="GC420" s="98"/>
      <c r="GD420" s="98"/>
      <c r="GE420" s="98"/>
      <c r="GF420" s="98"/>
      <c r="GG420" s="98"/>
      <c r="GH420" s="98"/>
      <c r="GI420" s="98"/>
      <c r="GJ420" s="98"/>
      <c r="GK420" s="98"/>
      <c r="GL420" s="98"/>
      <c r="GM420" s="98"/>
      <c r="GN420" s="98"/>
      <c r="GO420" s="98"/>
      <c r="GP420" s="98"/>
      <c r="GQ420" s="98"/>
      <c r="GR420" s="98"/>
      <c r="GS420" s="98"/>
      <c r="GT420" s="98"/>
      <c r="GU420" s="98"/>
      <c r="GV420" s="98"/>
      <c r="GW420" s="98"/>
      <c r="GX420" s="98"/>
      <c r="GY420" s="98"/>
      <c r="GZ420" s="98"/>
      <c r="HA420" s="98"/>
      <c r="HB420" s="98"/>
      <c r="HC420" s="98"/>
      <c r="HD420" s="98"/>
      <c r="HE420" s="98"/>
      <c r="HF420" s="98"/>
      <c r="HG420" s="98"/>
      <c r="HH420" s="98"/>
      <c r="HI420" s="98"/>
      <c r="HJ420" s="98"/>
      <c r="HK420" s="98"/>
      <c r="HL420" s="98"/>
      <c r="HM420" s="98"/>
      <c r="HN420" s="98"/>
      <c r="HO420" s="98"/>
      <c r="HP420" s="98"/>
      <c r="HQ420" s="98"/>
      <c r="HR420" s="98"/>
      <c r="HS420" s="98"/>
      <c r="HT420" s="98"/>
      <c r="HU420" s="98"/>
      <c r="HV420" s="98"/>
      <c r="HW420" s="98"/>
      <c r="HX420" s="98"/>
      <c r="HY420" s="98"/>
      <c r="HZ420" s="98"/>
      <c r="IA420" s="98"/>
      <c r="IB420" s="98"/>
      <c r="IC420" s="98"/>
      <c r="ID420" s="98"/>
      <c r="IE420" s="98"/>
      <c r="IF420" s="98"/>
      <c r="IG420" s="98"/>
      <c r="IH420" s="98"/>
      <c r="II420" s="98"/>
      <c r="IJ420" s="98"/>
      <c r="IK420" s="98"/>
      <c r="IL420" s="98"/>
      <c r="IM420" s="98"/>
      <c r="IN420" s="98"/>
      <c r="IO420" s="98"/>
      <c r="IP420" s="98"/>
      <c r="IQ420" s="98"/>
      <c r="IR420" s="98"/>
      <c r="IS420" s="98"/>
      <c r="IT420" s="98"/>
      <c r="IU420" s="98"/>
      <c r="IV420" s="98"/>
      <c r="IW420" s="98"/>
    </row>
    <row r="421" spans="2:257" s="128" customFormat="1" x14ac:dyDescent="0.2">
      <c r="B421" s="338"/>
      <c r="C421" s="400"/>
      <c r="D421" s="339"/>
      <c r="E421" s="395"/>
      <c r="F421" s="397"/>
      <c r="G421" s="401"/>
      <c r="H421" s="400"/>
      <c r="I421" s="339"/>
      <c r="J421" s="156"/>
      <c r="K421" s="247"/>
      <c r="L421" s="62"/>
      <c r="M421" s="64"/>
      <c r="N421" s="64">
        <f>SUM(N12:N420)</f>
        <v>0</v>
      </c>
    </row>
    <row r="422" spans="2:257" x14ac:dyDescent="0.2">
      <c r="B422" s="129"/>
      <c r="C422" s="130"/>
      <c r="D422" s="137"/>
      <c r="E422" s="7"/>
      <c r="F422" s="8"/>
      <c r="G422" s="4"/>
      <c r="H422" s="130"/>
      <c r="I422" s="137"/>
      <c r="J422" s="29"/>
      <c r="K422" s="248"/>
      <c r="L422" s="23"/>
      <c r="M422" s="1"/>
      <c r="N422" s="1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  <c r="AB422" s="128"/>
      <c r="AC422" s="128"/>
      <c r="AD422" s="128"/>
      <c r="AE422" s="128"/>
      <c r="AF422" s="128"/>
      <c r="AG422" s="128"/>
      <c r="AH422" s="128"/>
      <c r="AI422" s="128"/>
      <c r="AJ422" s="128"/>
      <c r="AK422" s="128"/>
      <c r="AL422" s="128"/>
      <c r="AM422" s="128"/>
      <c r="AN422" s="128"/>
      <c r="AO422" s="128"/>
      <c r="AP422" s="128"/>
      <c r="AQ422" s="128"/>
      <c r="AR422" s="128"/>
      <c r="AS422" s="128"/>
      <c r="AT422" s="128"/>
      <c r="AU422" s="128"/>
      <c r="AV422" s="128"/>
      <c r="AW422" s="128"/>
      <c r="AX422" s="128"/>
      <c r="AY422" s="128"/>
      <c r="AZ422" s="128"/>
      <c r="BA422" s="128"/>
      <c r="BB422" s="128"/>
      <c r="BC422" s="128"/>
      <c r="BD422" s="128"/>
      <c r="BE422" s="128"/>
      <c r="BF422" s="128"/>
      <c r="BG422" s="128"/>
      <c r="BH422" s="128"/>
      <c r="BI422" s="128"/>
      <c r="BJ422" s="128"/>
      <c r="BK422" s="128"/>
      <c r="BL422" s="128"/>
      <c r="BM422" s="128"/>
      <c r="BN422" s="128"/>
      <c r="BO422" s="128"/>
      <c r="BP422" s="128"/>
      <c r="BQ422" s="128"/>
      <c r="BR422" s="128"/>
      <c r="BS422" s="128"/>
      <c r="BT422" s="128"/>
      <c r="BU422" s="128"/>
      <c r="BV422" s="128"/>
      <c r="BW422" s="128"/>
      <c r="BX422" s="128"/>
      <c r="BY422" s="128"/>
      <c r="BZ422" s="128"/>
      <c r="CA422" s="128"/>
      <c r="CB422" s="128"/>
      <c r="CC422" s="128"/>
      <c r="CD422" s="128"/>
      <c r="CE422" s="128"/>
      <c r="CF422" s="128"/>
      <c r="CG422" s="128"/>
      <c r="CH422" s="128"/>
      <c r="CI422" s="128"/>
      <c r="CJ422" s="128"/>
      <c r="CK422" s="128"/>
      <c r="CL422" s="128"/>
      <c r="CM422" s="128"/>
      <c r="CN422" s="128"/>
      <c r="CO422" s="128"/>
      <c r="CP422" s="128"/>
      <c r="CQ422" s="128"/>
      <c r="CR422" s="128"/>
      <c r="CS422" s="128"/>
      <c r="CT422" s="128"/>
      <c r="CU422" s="128"/>
      <c r="CV422" s="128"/>
      <c r="CW422" s="128"/>
      <c r="CX422" s="128"/>
      <c r="CY422" s="128"/>
      <c r="CZ422" s="128"/>
      <c r="DA422" s="128"/>
      <c r="DB422" s="128"/>
      <c r="DC422" s="128"/>
      <c r="DD422" s="128"/>
      <c r="DE422" s="128"/>
      <c r="DF422" s="128"/>
      <c r="DG422" s="128"/>
      <c r="DH422" s="128"/>
      <c r="DI422" s="128"/>
      <c r="DJ422" s="128"/>
      <c r="DK422" s="128"/>
      <c r="DL422" s="128"/>
      <c r="DM422" s="128"/>
      <c r="DN422" s="128"/>
      <c r="DO422" s="128"/>
      <c r="DP422" s="128"/>
      <c r="DQ422" s="128"/>
      <c r="DR422" s="128"/>
      <c r="DS422" s="128"/>
      <c r="DT422" s="128"/>
      <c r="DU422" s="128"/>
      <c r="DV422" s="128"/>
      <c r="DW422" s="128"/>
      <c r="DX422" s="128"/>
      <c r="DY422" s="128"/>
      <c r="DZ422" s="128"/>
      <c r="EA422" s="128"/>
      <c r="EB422" s="128"/>
      <c r="EC422" s="128"/>
      <c r="ED422" s="128"/>
      <c r="EE422" s="128"/>
      <c r="EF422" s="128"/>
      <c r="EG422" s="128"/>
      <c r="EH422" s="128"/>
      <c r="EI422" s="128"/>
      <c r="EJ422" s="128"/>
      <c r="EK422" s="128"/>
      <c r="EL422" s="128"/>
      <c r="EM422" s="128"/>
      <c r="EN422" s="128"/>
      <c r="EO422" s="128"/>
      <c r="EP422" s="128"/>
      <c r="EQ422" s="128"/>
      <c r="ER422" s="128"/>
      <c r="ES422" s="128"/>
      <c r="ET422" s="128"/>
      <c r="EU422" s="128"/>
      <c r="EV422" s="128"/>
      <c r="EW422" s="128"/>
      <c r="EX422" s="128"/>
      <c r="EY422" s="128"/>
      <c r="EZ422" s="128"/>
      <c r="FA422" s="128"/>
      <c r="FB422" s="128"/>
      <c r="FC422" s="128"/>
      <c r="FD422" s="128"/>
      <c r="FE422" s="128"/>
      <c r="FF422" s="128"/>
      <c r="FG422" s="128"/>
      <c r="FH422" s="128"/>
      <c r="FI422" s="128"/>
      <c r="FJ422" s="128"/>
      <c r="FK422" s="128"/>
      <c r="FL422" s="128"/>
      <c r="FM422" s="128"/>
      <c r="FN422" s="128"/>
      <c r="FO422" s="128"/>
      <c r="FP422" s="128"/>
      <c r="FQ422" s="128"/>
      <c r="FR422" s="128"/>
      <c r="FS422" s="128"/>
      <c r="FT422" s="128"/>
      <c r="FU422" s="128"/>
      <c r="FV422" s="128"/>
      <c r="FW422" s="128"/>
      <c r="FX422" s="128"/>
      <c r="FY422" s="128"/>
      <c r="FZ422" s="128"/>
      <c r="GA422" s="128"/>
      <c r="GB422" s="128"/>
      <c r="GC422" s="128"/>
      <c r="GD422" s="128"/>
      <c r="GE422" s="128"/>
      <c r="GF422" s="128"/>
      <c r="GG422" s="128"/>
      <c r="GH422" s="128"/>
      <c r="GI422" s="128"/>
      <c r="GJ422" s="128"/>
      <c r="GK422" s="128"/>
      <c r="GL422" s="128"/>
      <c r="GM422" s="128"/>
      <c r="GN422" s="128"/>
      <c r="GO422" s="128"/>
      <c r="GP422" s="128"/>
      <c r="GQ422" s="128"/>
      <c r="GR422" s="128"/>
      <c r="GS422" s="128"/>
      <c r="GT422" s="128"/>
      <c r="GU422" s="128"/>
      <c r="GV422" s="128"/>
      <c r="GW422" s="128"/>
      <c r="GX422" s="128"/>
      <c r="GY422" s="128"/>
      <c r="GZ422" s="128"/>
      <c r="HA422" s="128"/>
      <c r="HB422" s="128"/>
      <c r="HC422" s="128"/>
      <c r="HD422" s="128"/>
      <c r="HE422" s="128"/>
      <c r="HF422" s="128"/>
      <c r="HG422" s="128"/>
      <c r="HH422" s="128"/>
      <c r="HI422" s="128"/>
      <c r="HJ422" s="128"/>
      <c r="HK422" s="128"/>
      <c r="HL422" s="128"/>
      <c r="HM422" s="128"/>
      <c r="HN422" s="128"/>
      <c r="HO422" s="128"/>
      <c r="HP422" s="128"/>
      <c r="HQ422" s="128"/>
      <c r="HR422" s="128"/>
      <c r="HS422" s="128"/>
      <c r="HT422" s="128"/>
      <c r="HU422" s="128"/>
      <c r="HV422" s="128"/>
      <c r="HW422" s="128"/>
      <c r="HX422" s="128"/>
      <c r="HY422" s="128"/>
      <c r="HZ422" s="128"/>
      <c r="IA422" s="128"/>
      <c r="IB422" s="128"/>
      <c r="IC422" s="128"/>
      <c r="ID422" s="128"/>
      <c r="IE422" s="128"/>
      <c r="IF422" s="128"/>
      <c r="IG422" s="128"/>
      <c r="IH422" s="128"/>
      <c r="II422" s="128"/>
      <c r="IJ422" s="128"/>
      <c r="IK422" s="128"/>
      <c r="IL422" s="128"/>
      <c r="IM422" s="128"/>
      <c r="IN422" s="128"/>
      <c r="IO422" s="128"/>
      <c r="IP422" s="128"/>
      <c r="IQ422" s="128"/>
      <c r="IR422" s="128"/>
      <c r="IS422" s="128"/>
      <c r="IT422" s="128"/>
      <c r="IU422" s="128"/>
      <c r="IV422" s="128"/>
      <c r="IW422" s="128"/>
    </row>
    <row r="423" spans="2:257" x14ac:dyDescent="0.2">
      <c r="B423" s="131"/>
      <c r="C423" s="132" t="s">
        <v>4</v>
      </c>
      <c r="D423" s="198"/>
      <c r="E423" s="10"/>
      <c r="F423" s="11"/>
      <c r="G423" s="5">
        <f>SUM(G12:G422)/2</f>
        <v>0</v>
      </c>
      <c r="H423" s="133"/>
      <c r="I423" s="198"/>
      <c r="J423" s="155"/>
      <c r="K423" s="249"/>
      <c r="L423" s="24"/>
      <c r="M423" s="6">
        <f>SUM(M12:M422)/2</f>
        <v>0</v>
      </c>
      <c r="N423" s="2">
        <f>SUM(G423:M423)</f>
        <v>0</v>
      </c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28"/>
      <c r="AE423" s="128"/>
      <c r="AF423" s="128"/>
      <c r="AG423" s="128"/>
      <c r="AH423" s="128"/>
      <c r="AI423" s="128"/>
      <c r="AJ423" s="128"/>
      <c r="AK423" s="128"/>
      <c r="AL423" s="128"/>
      <c r="AM423" s="128"/>
      <c r="AN423" s="128"/>
      <c r="AO423" s="128"/>
      <c r="AP423" s="128"/>
      <c r="AQ423" s="128"/>
      <c r="AR423" s="128"/>
      <c r="AS423" s="128"/>
      <c r="AT423" s="128"/>
      <c r="AU423" s="128"/>
      <c r="AV423" s="128"/>
      <c r="AW423" s="128"/>
      <c r="AX423" s="128"/>
      <c r="AY423" s="128"/>
      <c r="AZ423" s="128"/>
      <c r="BA423" s="128"/>
      <c r="BB423" s="128"/>
      <c r="BC423" s="128"/>
      <c r="BD423" s="128"/>
      <c r="BE423" s="128"/>
      <c r="BF423" s="128"/>
      <c r="BG423" s="128"/>
      <c r="BH423" s="128"/>
      <c r="BI423" s="128"/>
      <c r="BJ423" s="128"/>
      <c r="BK423" s="128"/>
      <c r="BL423" s="128"/>
      <c r="BM423" s="128"/>
      <c r="BN423" s="128"/>
      <c r="BO423" s="128"/>
      <c r="BP423" s="128"/>
      <c r="BQ423" s="128"/>
      <c r="BR423" s="128"/>
      <c r="BS423" s="128"/>
      <c r="BT423" s="128"/>
      <c r="BU423" s="128"/>
      <c r="BV423" s="128"/>
      <c r="BW423" s="128"/>
      <c r="BX423" s="128"/>
      <c r="BY423" s="128"/>
      <c r="BZ423" s="128"/>
      <c r="CA423" s="128"/>
      <c r="CB423" s="128"/>
      <c r="CC423" s="128"/>
      <c r="CD423" s="128"/>
      <c r="CE423" s="128"/>
      <c r="CF423" s="128"/>
      <c r="CG423" s="128"/>
      <c r="CH423" s="128"/>
      <c r="CI423" s="128"/>
      <c r="CJ423" s="128"/>
      <c r="CK423" s="128"/>
      <c r="CL423" s="128"/>
      <c r="CM423" s="128"/>
      <c r="CN423" s="128"/>
      <c r="CO423" s="128"/>
      <c r="CP423" s="128"/>
      <c r="CQ423" s="128"/>
      <c r="CR423" s="128"/>
      <c r="CS423" s="128"/>
      <c r="CT423" s="128"/>
      <c r="CU423" s="128"/>
      <c r="CV423" s="128"/>
      <c r="CW423" s="128"/>
      <c r="CX423" s="128"/>
      <c r="CY423" s="128"/>
      <c r="CZ423" s="128"/>
      <c r="DA423" s="128"/>
      <c r="DB423" s="128"/>
      <c r="DC423" s="128"/>
      <c r="DD423" s="128"/>
      <c r="DE423" s="128"/>
      <c r="DF423" s="128"/>
      <c r="DG423" s="128"/>
      <c r="DH423" s="128"/>
      <c r="DI423" s="128"/>
      <c r="DJ423" s="128"/>
      <c r="DK423" s="128"/>
      <c r="DL423" s="128"/>
      <c r="DM423" s="128"/>
      <c r="DN423" s="128"/>
      <c r="DO423" s="128"/>
      <c r="DP423" s="128"/>
      <c r="DQ423" s="128"/>
      <c r="DR423" s="128"/>
      <c r="DS423" s="128"/>
      <c r="DT423" s="128"/>
      <c r="DU423" s="128"/>
      <c r="DV423" s="128"/>
      <c r="DW423" s="128"/>
      <c r="DX423" s="128"/>
      <c r="DY423" s="128"/>
      <c r="DZ423" s="128"/>
      <c r="EA423" s="128"/>
      <c r="EB423" s="128"/>
      <c r="EC423" s="128"/>
      <c r="ED423" s="128"/>
      <c r="EE423" s="128"/>
      <c r="EF423" s="128"/>
      <c r="EG423" s="128"/>
      <c r="EH423" s="128"/>
      <c r="EI423" s="128"/>
      <c r="EJ423" s="128"/>
      <c r="EK423" s="128"/>
      <c r="EL423" s="128"/>
      <c r="EM423" s="128"/>
      <c r="EN423" s="128"/>
      <c r="EO423" s="128"/>
      <c r="EP423" s="128"/>
      <c r="EQ423" s="128"/>
      <c r="ER423" s="128"/>
      <c r="ES423" s="128"/>
      <c r="ET423" s="128"/>
      <c r="EU423" s="128"/>
      <c r="EV423" s="128"/>
      <c r="EW423" s="128"/>
      <c r="EX423" s="128"/>
      <c r="EY423" s="128"/>
      <c r="EZ423" s="128"/>
      <c r="FA423" s="128"/>
      <c r="FB423" s="128"/>
      <c r="FC423" s="128"/>
      <c r="FD423" s="128"/>
      <c r="FE423" s="128"/>
      <c r="FF423" s="128"/>
      <c r="FG423" s="128"/>
      <c r="FH423" s="128"/>
      <c r="FI423" s="128"/>
      <c r="FJ423" s="128"/>
      <c r="FK423" s="128"/>
      <c r="FL423" s="128"/>
      <c r="FM423" s="128"/>
      <c r="FN423" s="128"/>
      <c r="FO423" s="128"/>
      <c r="FP423" s="128"/>
      <c r="FQ423" s="128"/>
      <c r="FR423" s="128"/>
      <c r="FS423" s="128"/>
      <c r="FT423" s="128"/>
      <c r="FU423" s="128"/>
      <c r="FV423" s="128"/>
      <c r="FW423" s="128"/>
      <c r="FX423" s="128"/>
      <c r="FY423" s="128"/>
      <c r="FZ423" s="128"/>
      <c r="GA423" s="128"/>
      <c r="GB423" s="128"/>
      <c r="GC423" s="128"/>
      <c r="GD423" s="128"/>
      <c r="GE423" s="128"/>
      <c r="GF423" s="128"/>
      <c r="GG423" s="128"/>
      <c r="GH423" s="128"/>
      <c r="GI423" s="128"/>
      <c r="GJ423" s="128"/>
      <c r="GK423" s="128"/>
      <c r="GL423" s="128"/>
      <c r="GM423" s="128"/>
      <c r="GN423" s="128"/>
      <c r="GO423" s="128"/>
      <c r="GP423" s="128"/>
      <c r="GQ423" s="128"/>
      <c r="GR423" s="128"/>
      <c r="GS423" s="128"/>
      <c r="GT423" s="128"/>
      <c r="GU423" s="128"/>
      <c r="GV423" s="128"/>
      <c r="GW423" s="128"/>
      <c r="GX423" s="128"/>
      <c r="GY423" s="128"/>
      <c r="GZ423" s="128"/>
      <c r="HA423" s="128"/>
      <c r="HB423" s="128"/>
      <c r="HC423" s="128"/>
      <c r="HD423" s="128"/>
      <c r="HE423" s="128"/>
      <c r="HF423" s="128"/>
      <c r="HG423" s="128"/>
      <c r="HH423" s="128"/>
      <c r="HI423" s="128"/>
      <c r="HJ423" s="128"/>
      <c r="HK423" s="128"/>
      <c r="HL423" s="128"/>
      <c r="HM423" s="128"/>
      <c r="HN423" s="128"/>
      <c r="HO423" s="128"/>
      <c r="HP423" s="128"/>
      <c r="HQ423" s="128"/>
      <c r="HR423" s="128"/>
      <c r="HS423" s="128"/>
      <c r="HT423" s="128"/>
      <c r="HU423" s="128"/>
      <c r="HV423" s="128"/>
      <c r="HW423" s="128"/>
      <c r="HX423" s="128"/>
      <c r="HY423" s="128"/>
      <c r="HZ423" s="128"/>
      <c r="IA423" s="128"/>
      <c r="IB423" s="128"/>
      <c r="IC423" s="128"/>
      <c r="ID423" s="128"/>
      <c r="IE423" s="128"/>
      <c r="IF423" s="128"/>
      <c r="IG423" s="128"/>
      <c r="IH423" s="128"/>
      <c r="II423" s="128"/>
      <c r="IJ423" s="128"/>
      <c r="IK423" s="128"/>
      <c r="IL423" s="128"/>
      <c r="IM423" s="128"/>
      <c r="IN423" s="128"/>
      <c r="IO423" s="128"/>
      <c r="IP423" s="128"/>
      <c r="IQ423" s="128"/>
      <c r="IR423" s="128"/>
      <c r="IS423" s="128"/>
      <c r="IT423" s="128"/>
      <c r="IU423" s="128"/>
      <c r="IV423" s="128"/>
      <c r="IW423" s="128"/>
    </row>
    <row r="424" spans="2:257" x14ac:dyDescent="0.2">
      <c r="B424" s="130"/>
      <c r="C424" s="130"/>
      <c r="D424" s="137"/>
      <c r="E424" s="7"/>
      <c r="F424" s="8"/>
      <c r="G424" s="8"/>
      <c r="H424" s="135"/>
      <c r="I424" s="195"/>
      <c r="J424" s="156"/>
      <c r="K424" s="247"/>
      <c r="L424" s="62"/>
      <c r="M424" s="63"/>
      <c r="N424" s="64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  <c r="AB424" s="128"/>
      <c r="AC424" s="128"/>
      <c r="AD424" s="128"/>
      <c r="AE424" s="128"/>
      <c r="AF424" s="128"/>
      <c r="AG424" s="128"/>
      <c r="AH424" s="128"/>
      <c r="AI424" s="128"/>
      <c r="AJ424" s="128"/>
      <c r="AK424" s="128"/>
      <c r="AL424" s="128"/>
      <c r="AM424" s="128"/>
      <c r="AN424" s="128"/>
      <c r="AO424" s="128"/>
      <c r="AP424" s="128"/>
      <c r="AQ424" s="128"/>
      <c r="AR424" s="128"/>
      <c r="AS424" s="128"/>
      <c r="AT424" s="128"/>
      <c r="AU424" s="128"/>
      <c r="AV424" s="128"/>
      <c r="AW424" s="128"/>
      <c r="AX424" s="128"/>
      <c r="AY424" s="128"/>
      <c r="AZ424" s="128"/>
      <c r="BA424" s="128"/>
      <c r="BB424" s="128"/>
      <c r="BC424" s="128"/>
      <c r="BD424" s="128"/>
      <c r="BE424" s="128"/>
      <c r="BF424" s="128"/>
      <c r="BG424" s="128"/>
      <c r="BH424" s="128"/>
      <c r="BI424" s="128"/>
      <c r="BJ424" s="128"/>
      <c r="BK424" s="128"/>
      <c r="BL424" s="128"/>
      <c r="BM424" s="128"/>
      <c r="BN424" s="128"/>
      <c r="BO424" s="128"/>
      <c r="BP424" s="128"/>
      <c r="BQ424" s="128"/>
      <c r="BR424" s="128"/>
      <c r="BS424" s="128"/>
      <c r="BT424" s="128"/>
      <c r="BU424" s="128"/>
      <c r="BV424" s="128"/>
      <c r="BW424" s="128"/>
      <c r="BX424" s="128"/>
      <c r="BY424" s="128"/>
      <c r="BZ424" s="128"/>
      <c r="CA424" s="128"/>
      <c r="CB424" s="128"/>
      <c r="CC424" s="128"/>
      <c r="CD424" s="128"/>
      <c r="CE424" s="128"/>
      <c r="CF424" s="128"/>
      <c r="CG424" s="128"/>
      <c r="CH424" s="128"/>
      <c r="CI424" s="128"/>
      <c r="CJ424" s="128"/>
      <c r="CK424" s="128"/>
      <c r="CL424" s="128"/>
      <c r="CM424" s="128"/>
      <c r="CN424" s="128"/>
      <c r="CO424" s="128"/>
      <c r="CP424" s="128"/>
      <c r="CQ424" s="128"/>
      <c r="CR424" s="128"/>
      <c r="CS424" s="128"/>
      <c r="CT424" s="128"/>
      <c r="CU424" s="128"/>
      <c r="CV424" s="128"/>
      <c r="CW424" s="128"/>
      <c r="CX424" s="128"/>
      <c r="CY424" s="128"/>
      <c r="CZ424" s="128"/>
      <c r="DA424" s="128"/>
      <c r="DB424" s="128"/>
      <c r="DC424" s="128"/>
      <c r="DD424" s="128"/>
      <c r="DE424" s="128"/>
      <c r="DF424" s="128"/>
      <c r="DG424" s="128"/>
      <c r="DH424" s="128"/>
      <c r="DI424" s="128"/>
      <c r="DJ424" s="128"/>
      <c r="DK424" s="128"/>
      <c r="DL424" s="128"/>
      <c r="DM424" s="128"/>
      <c r="DN424" s="128"/>
      <c r="DO424" s="128"/>
      <c r="DP424" s="128"/>
      <c r="DQ424" s="128"/>
      <c r="DR424" s="128"/>
      <c r="DS424" s="128"/>
      <c r="DT424" s="128"/>
      <c r="DU424" s="128"/>
      <c r="DV424" s="128"/>
      <c r="DW424" s="128"/>
      <c r="DX424" s="128"/>
      <c r="DY424" s="128"/>
      <c r="DZ424" s="128"/>
      <c r="EA424" s="128"/>
      <c r="EB424" s="128"/>
      <c r="EC424" s="128"/>
      <c r="ED424" s="128"/>
      <c r="EE424" s="128"/>
      <c r="EF424" s="128"/>
      <c r="EG424" s="128"/>
      <c r="EH424" s="128"/>
      <c r="EI424" s="128"/>
      <c r="EJ424" s="128"/>
      <c r="EK424" s="128"/>
      <c r="EL424" s="128"/>
      <c r="EM424" s="128"/>
      <c r="EN424" s="128"/>
      <c r="EO424" s="128"/>
      <c r="EP424" s="128"/>
      <c r="EQ424" s="128"/>
      <c r="ER424" s="128"/>
      <c r="ES424" s="128"/>
      <c r="ET424" s="128"/>
      <c r="EU424" s="128"/>
      <c r="EV424" s="128"/>
      <c r="EW424" s="128"/>
      <c r="EX424" s="128"/>
      <c r="EY424" s="128"/>
      <c r="EZ424" s="128"/>
      <c r="FA424" s="128"/>
      <c r="FB424" s="128"/>
      <c r="FC424" s="128"/>
      <c r="FD424" s="128"/>
      <c r="FE424" s="128"/>
      <c r="FF424" s="128"/>
      <c r="FG424" s="128"/>
      <c r="FH424" s="128"/>
      <c r="FI424" s="128"/>
      <c r="FJ424" s="128"/>
      <c r="FK424" s="128"/>
      <c r="FL424" s="128"/>
      <c r="FM424" s="128"/>
      <c r="FN424" s="128"/>
      <c r="FO424" s="128"/>
      <c r="FP424" s="128"/>
      <c r="FQ424" s="128"/>
      <c r="FR424" s="128"/>
      <c r="FS424" s="128"/>
      <c r="FT424" s="128"/>
      <c r="FU424" s="128"/>
      <c r="FV424" s="128"/>
      <c r="FW424" s="128"/>
      <c r="FX424" s="128"/>
      <c r="FY424" s="128"/>
      <c r="FZ424" s="128"/>
      <c r="GA424" s="128"/>
      <c r="GB424" s="128"/>
      <c r="GC424" s="128"/>
      <c r="GD424" s="128"/>
      <c r="GE424" s="128"/>
      <c r="GF424" s="128"/>
      <c r="GG424" s="128"/>
      <c r="GH424" s="128"/>
      <c r="GI424" s="128"/>
      <c r="GJ424" s="128"/>
      <c r="GK424" s="128"/>
      <c r="GL424" s="128"/>
      <c r="GM424" s="128"/>
      <c r="GN424" s="128"/>
      <c r="GO424" s="128"/>
      <c r="GP424" s="128"/>
      <c r="GQ424" s="128"/>
      <c r="GR424" s="128"/>
      <c r="GS424" s="128"/>
      <c r="GT424" s="128"/>
      <c r="GU424" s="128"/>
      <c r="GV424" s="128"/>
      <c r="GW424" s="128"/>
      <c r="GX424" s="128"/>
      <c r="GY424" s="128"/>
      <c r="GZ424" s="128"/>
      <c r="HA424" s="128"/>
      <c r="HB424" s="128"/>
      <c r="HC424" s="128"/>
      <c r="HD424" s="128"/>
      <c r="HE424" s="128"/>
      <c r="HF424" s="128"/>
      <c r="HG424" s="128"/>
      <c r="HH424" s="128"/>
      <c r="HI424" s="128"/>
      <c r="HJ424" s="128"/>
      <c r="HK424" s="128"/>
      <c r="HL424" s="128"/>
      <c r="HM424" s="128"/>
      <c r="HN424" s="128"/>
      <c r="HO424" s="128"/>
      <c r="HP424" s="128"/>
      <c r="HQ424" s="128"/>
      <c r="HR424" s="128"/>
      <c r="HS424" s="128"/>
      <c r="HT424" s="128"/>
      <c r="HU424" s="128"/>
      <c r="HV424" s="128"/>
      <c r="HW424" s="128"/>
      <c r="HX424" s="128"/>
      <c r="HY424" s="128"/>
      <c r="HZ424" s="128"/>
      <c r="IA424" s="128"/>
      <c r="IB424" s="128"/>
      <c r="IC424" s="128"/>
      <c r="ID424" s="128"/>
      <c r="IE424" s="128"/>
      <c r="IF424" s="128"/>
      <c r="IG424" s="128"/>
      <c r="IH424" s="128"/>
      <c r="II424" s="128"/>
      <c r="IJ424" s="128"/>
      <c r="IK424" s="128"/>
      <c r="IL424" s="128"/>
      <c r="IM424" s="128"/>
      <c r="IN424" s="128"/>
      <c r="IO424" s="128"/>
      <c r="IP424" s="128"/>
      <c r="IQ424" s="128"/>
      <c r="IR424" s="128"/>
      <c r="IS424" s="128"/>
      <c r="IT424" s="128"/>
      <c r="IU424" s="128"/>
      <c r="IV424" s="128"/>
      <c r="IW424" s="128"/>
    </row>
    <row r="425" spans="2:257" x14ac:dyDescent="0.2">
      <c r="B425" s="73"/>
      <c r="C425" s="72" t="s">
        <v>133</v>
      </c>
      <c r="D425" s="42"/>
      <c r="E425" s="15"/>
      <c r="F425" s="14"/>
      <c r="G425" s="170"/>
      <c r="H425" s="72"/>
      <c r="I425" s="42"/>
      <c r="J425" s="153"/>
      <c r="K425" s="213"/>
      <c r="L425" s="173"/>
      <c r="M425" s="61">
        <f>M423-M426-M427</f>
        <v>0</v>
      </c>
      <c r="N425" s="61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/>
      <c r="BC425" s="98"/>
      <c r="BD425" s="98"/>
      <c r="BE425" s="98"/>
      <c r="BF425" s="98"/>
      <c r="BG425" s="98"/>
      <c r="BH425" s="98"/>
      <c r="BI425" s="98"/>
      <c r="BJ425" s="98"/>
      <c r="BK425" s="98"/>
      <c r="BL425" s="98"/>
      <c r="BM425" s="98"/>
      <c r="BN425" s="98"/>
      <c r="BO425" s="98"/>
      <c r="BP425" s="98"/>
      <c r="BQ425" s="98"/>
      <c r="BR425" s="98"/>
      <c r="BS425" s="98"/>
      <c r="BT425" s="98"/>
      <c r="BU425" s="98"/>
      <c r="BV425" s="98"/>
      <c r="BW425" s="98"/>
      <c r="BX425" s="98"/>
      <c r="BY425" s="98"/>
      <c r="BZ425" s="98"/>
      <c r="CA425" s="98"/>
      <c r="CB425" s="98"/>
      <c r="CC425" s="98"/>
      <c r="CD425" s="98"/>
      <c r="CE425" s="98"/>
      <c r="CF425" s="98"/>
      <c r="CG425" s="98"/>
      <c r="CH425" s="98"/>
      <c r="CI425" s="98"/>
      <c r="CJ425" s="98"/>
      <c r="CK425" s="98"/>
      <c r="CL425" s="98"/>
      <c r="CM425" s="98"/>
      <c r="CN425" s="98"/>
      <c r="CO425" s="98"/>
      <c r="CP425" s="98"/>
      <c r="CQ425" s="98"/>
      <c r="CR425" s="98"/>
      <c r="CS425" s="98"/>
      <c r="CT425" s="98"/>
      <c r="CU425" s="98"/>
      <c r="CV425" s="98"/>
      <c r="CW425" s="98"/>
      <c r="CX425" s="98"/>
      <c r="CY425" s="98"/>
      <c r="CZ425" s="98"/>
      <c r="DA425" s="98"/>
      <c r="DB425" s="98"/>
      <c r="DC425" s="98"/>
      <c r="DD425" s="98"/>
      <c r="DE425" s="98"/>
      <c r="DF425" s="98"/>
      <c r="DG425" s="98"/>
      <c r="DH425" s="98"/>
      <c r="DI425" s="98"/>
      <c r="DJ425" s="98"/>
      <c r="DK425" s="98"/>
      <c r="DL425" s="98"/>
      <c r="DM425" s="98"/>
      <c r="DN425" s="98"/>
      <c r="DO425" s="98"/>
      <c r="DP425" s="98"/>
      <c r="DQ425" s="98"/>
      <c r="DR425" s="98"/>
      <c r="DS425" s="98"/>
      <c r="DT425" s="98"/>
      <c r="DU425" s="98"/>
      <c r="DV425" s="98"/>
      <c r="DW425" s="98"/>
      <c r="DX425" s="98"/>
      <c r="DY425" s="98"/>
      <c r="DZ425" s="98"/>
      <c r="EA425" s="98"/>
      <c r="EB425" s="98"/>
      <c r="EC425" s="98"/>
      <c r="ED425" s="98"/>
      <c r="EE425" s="98"/>
      <c r="EF425" s="98"/>
      <c r="EG425" s="98"/>
      <c r="EH425" s="98"/>
      <c r="EI425" s="98"/>
      <c r="EJ425" s="98"/>
      <c r="EK425" s="98"/>
      <c r="EL425" s="98"/>
      <c r="EM425" s="98"/>
      <c r="EN425" s="98"/>
      <c r="EO425" s="98"/>
      <c r="EP425" s="98"/>
      <c r="EQ425" s="98"/>
      <c r="ER425" s="98"/>
      <c r="ES425" s="98"/>
      <c r="ET425" s="98"/>
      <c r="EU425" s="98"/>
      <c r="EV425" s="98"/>
      <c r="EW425" s="98"/>
      <c r="EX425" s="98"/>
      <c r="EY425" s="98"/>
      <c r="EZ425" s="98"/>
      <c r="FA425" s="98"/>
      <c r="FB425" s="98"/>
      <c r="FC425" s="98"/>
      <c r="FD425" s="98"/>
      <c r="FE425" s="98"/>
      <c r="FF425" s="98"/>
      <c r="FG425" s="98"/>
      <c r="FH425" s="98"/>
      <c r="FI425" s="98"/>
      <c r="FJ425" s="98"/>
      <c r="FK425" s="98"/>
      <c r="FL425" s="98"/>
      <c r="FM425" s="98"/>
      <c r="FN425" s="98"/>
      <c r="FO425" s="98"/>
      <c r="FP425" s="98"/>
      <c r="FQ425" s="98"/>
      <c r="FR425" s="98"/>
      <c r="FS425" s="98"/>
      <c r="FT425" s="98"/>
      <c r="FU425" s="98"/>
      <c r="FV425" s="98"/>
      <c r="FW425" s="98"/>
      <c r="FX425" s="98"/>
      <c r="FY425" s="98"/>
      <c r="FZ425" s="98"/>
      <c r="GA425" s="98"/>
      <c r="GB425" s="98"/>
      <c r="GC425" s="98"/>
      <c r="GD425" s="98"/>
      <c r="GE425" s="98"/>
      <c r="GF425" s="98"/>
      <c r="GG425" s="98"/>
      <c r="GH425" s="98"/>
      <c r="GI425" s="98"/>
      <c r="GJ425" s="98"/>
      <c r="GK425" s="98"/>
      <c r="GL425" s="98"/>
      <c r="GM425" s="98"/>
      <c r="GN425" s="98"/>
      <c r="GO425" s="98"/>
      <c r="GP425" s="98"/>
      <c r="GQ425" s="98"/>
      <c r="GR425" s="98"/>
      <c r="GS425" s="98"/>
      <c r="GT425" s="98"/>
      <c r="GU425" s="98"/>
      <c r="GV425" s="98"/>
      <c r="GW425" s="98"/>
      <c r="GX425" s="98"/>
      <c r="GY425" s="98"/>
      <c r="GZ425" s="98"/>
      <c r="HA425" s="98"/>
      <c r="HB425" s="98"/>
      <c r="HC425" s="98"/>
      <c r="HD425" s="98"/>
      <c r="HE425" s="98"/>
      <c r="HF425" s="98"/>
      <c r="HG425" s="98"/>
      <c r="HH425" s="98"/>
      <c r="HI425" s="98"/>
      <c r="HJ425" s="98"/>
      <c r="HK425" s="98"/>
      <c r="HL425" s="98"/>
      <c r="HM425" s="98"/>
      <c r="HN425" s="98"/>
      <c r="HO425" s="98"/>
      <c r="HP425" s="98"/>
      <c r="HQ425" s="98"/>
      <c r="HR425" s="98"/>
      <c r="HS425" s="98"/>
      <c r="HT425" s="98"/>
      <c r="HU425" s="98"/>
      <c r="HV425" s="98"/>
      <c r="HW425" s="98"/>
      <c r="HX425" s="98"/>
      <c r="HY425" s="98"/>
      <c r="HZ425" s="98"/>
      <c r="IA425" s="98"/>
      <c r="IB425" s="98"/>
      <c r="IC425" s="98"/>
      <c r="ID425" s="98"/>
      <c r="IE425" s="98"/>
      <c r="IF425" s="98"/>
      <c r="IG425" s="98"/>
      <c r="IH425" s="98"/>
      <c r="II425" s="98"/>
      <c r="IJ425" s="98"/>
      <c r="IK425" s="98"/>
      <c r="IL425" s="98"/>
      <c r="IM425" s="98"/>
      <c r="IN425" s="98"/>
      <c r="IO425" s="98"/>
      <c r="IP425" s="98"/>
      <c r="IQ425" s="98"/>
      <c r="IR425" s="98"/>
      <c r="IS425" s="98"/>
      <c r="IT425" s="98"/>
      <c r="IU425" s="98"/>
      <c r="IV425" s="98"/>
      <c r="IW425" s="98"/>
    </row>
    <row r="426" spans="2:257" x14ac:dyDescent="0.2">
      <c r="B426" s="73"/>
      <c r="C426" s="72" t="s">
        <v>134</v>
      </c>
      <c r="D426" s="42"/>
      <c r="E426" s="15"/>
      <c r="F426" s="14"/>
      <c r="G426" s="170"/>
      <c r="H426" s="72"/>
      <c r="I426" s="42"/>
      <c r="J426" s="153"/>
      <c r="K426" s="213"/>
      <c r="L426" s="173"/>
      <c r="M426" s="61">
        <f>M183</f>
        <v>0</v>
      </c>
      <c r="N426" s="61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  <c r="AX426" s="98"/>
      <c r="AY426" s="98"/>
      <c r="AZ426" s="98"/>
      <c r="BA426" s="98"/>
      <c r="BB426" s="98"/>
      <c r="BC426" s="98"/>
      <c r="BD426" s="98"/>
      <c r="BE426" s="98"/>
      <c r="BF426" s="98"/>
      <c r="BG426" s="98"/>
      <c r="BH426" s="98"/>
      <c r="BI426" s="98"/>
      <c r="BJ426" s="98"/>
      <c r="BK426" s="98"/>
      <c r="BL426" s="98"/>
      <c r="BM426" s="98"/>
      <c r="BN426" s="98"/>
      <c r="BO426" s="98"/>
      <c r="BP426" s="98"/>
      <c r="BQ426" s="98"/>
      <c r="BR426" s="98"/>
      <c r="BS426" s="98"/>
      <c r="BT426" s="98"/>
      <c r="BU426" s="98"/>
      <c r="BV426" s="98"/>
      <c r="BW426" s="98"/>
      <c r="BX426" s="98"/>
      <c r="BY426" s="98"/>
      <c r="BZ426" s="98"/>
      <c r="CA426" s="98"/>
      <c r="CB426" s="98"/>
      <c r="CC426" s="98"/>
      <c r="CD426" s="98"/>
      <c r="CE426" s="98"/>
      <c r="CF426" s="98"/>
      <c r="CG426" s="98"/>
      <c r="CH426" s="98"/>
      <c r="CI426" s="98"/>
      <c r="CJ426" s="98"/>
      <c r="CK426" s="98"/>
      <c r="CL426" s="98"/>
      <c r="CM426" s="98"/>
      <c r="CN426" s="98"/>
      <c r="CO426" s="98"/>
      <c r="CP426" s="98"/>
      <c r="CQ426" s="98"/>
      <c r="CR426" s="98"/>
      <c r="CS426" s="98"/>
      <c r="CT426" s="98"/>
      <c r="CU426" s="98"/>
      <c r="CV426" s="98"/>
      <c r="CW426" s="98"/>
      <c r="CX426" s="98"/>
      <c r="CY426" s="98"/>
      <c r="CZ426" s="98"/>
      <c r="DA426" s="98"/>
      <c r="DB426" s="98"/>
      <c r="DC426" s="98"/>
      <c r="DD426" s="98"/>
      <c r="DE426" s="98"/>
      <c r="DF426" s="98"/>
      <c r="DG426" s="98"/>
      <c r="DH426" s="98"/>
      <c r="DI426" s="98"/>
      <c r="DJ426" s="98"/>
      <c r="DK426" s="98"/>
      <c r="DL426" s="98"/>
      <c r="DM426" s="98"/>
      <c r="DN426" s="98"/>
      <c r="DO426" s="98"/>
      <c r="DP426" s="98"/>
      <c r="DQ426" s="98"/>
      <c r="DR426" s="98"/>
      <c r="DS426" s="98"/>
      <c r="DT426" s="98"/>
      <c r="DU426" s="98"/>
      <c r="DV426" s="98"/>
      <c r="DW426" s="98"/>
      <c r="DX426" s="98"/>
      <c r="DY426" s="98"/>
      <c r="DZ426" s="98"/>
      <c r="EA426" s="98"/>
      <c r="EB426" s="98"/>
      <c r="EC426" s="98"/>
      <c r="ED426" s="98"/>
      <c r="EE426" s="98"/>
      <c r="EF426" s="98"/>
      <c r="EG426" s="98"/>
      <c r="EH426" s="98"/>
      <c r="EI426" s="98"/>
      <c r="EJ426" s="98"/>
      <c r="EK426" s="98"/>
      <c r="EL426" s="98"/>
      <c r="EM426" s="98"/>
      <c r="EN426" s="98"/>
      <c r="EO426" s="98"/>
      <c r="EP426" s="98"/>
      <c r="EQ426" s="98"/>
      <c r="ER426" s="98"/>
      <c r="ES426" s="98"/>
      <c r="ET426" s="98"/>
      <c r="EU426" s="98"/>
      <c r="EV426" s="98"/>
      <c r="EW426" s="98"/>
      <c r="EX426" s="98"/>
      <c r="EY426" s="98"/>
      <c r="EZ426" s="98"/>
      <c r="FA426" s="98"/>
      <c r="FB426" s="98"/>
      <c r="FC426" s="98"/>
      <c r="FD426" s="98"/>
      <c r="FE426" s="98"/>
      <c r="FF426" s="98"/>
      <c r="FG426" s="98"/>
      <c r="FH426" s="98"/>
      <c r="FI426" s="98"/>
      <c r="FJ426" s="98"/>
      <c r="FK426" s="98"/>
      <c r="FL426" s="98"/>
      <c r="FM426" s="98"/>
      <c r="FN426" s="98"/>
      <c r="FO426" s="98"/>
      <c r="FP426" s="98"/>
      <c r="FQ426" s="98"/>
      <c r="FR426" s="98"/>
      <c r="FS426" s="98"/>
      <c r="FT426" s="98"/>
      <c r="FU426" s="98"/>
      <c r="FV426" s="98"/>
      <c r="FW426" s="98"/>
      <c r="FX426" s="98"/>
      <c r="FY426" s="98"/>
      <c r="FZ426" s="98"/>
      <c r="GA426" s="98"/>
      <c r="GB426" s="98"/>
      <c r="GC426" s="98"/>
      <c r="GD426" s="98"/>
      <c r="GE426" s="98"/>
      <c r="GF426" s="98"/>
      <c r="GG426" s="98"/>
      <c r="GH426" s="98"/>
      <c r="GI426" s="98"/>
      <c r="GJ426" s="98"/>
      <c r="GK426" s="98"/>
      <c r="GL426" s="98"/>
      <c r="GM426" s="98"/>
      <c r="GN426" s="98"/>
      <c r="GO426" s="98"/>
      <c r="GP426" s="98"/>
      <c r="GQ426" s="98"/>
      <c r="GR426" s="98"/>
      <c r="GS426" s="98"/>
      <c r="GT426" s="98"/>
      <c r="GU426" s="98"/>
      <c r="GV426" s="98"/>
      <c r="GW426" s="98"/>
      <c r="GX426" s="98"/>
      <c r="GY426" s="98"/>
      <c r="GZ426" s="98"/>
      <c r="HA426" s="98"/>
      <c r="HB426" s="98"/>
      <c r="HC426" s="98"/>
      <c r="HD426" s="98"/>
      <c r="HE426" s="98"/>
      <c r="HF426" s="98"/>
      <c r="HG426" s="98"/>
      <c r="HH426" s="98"/>
      <c r="HI426" s="98"/>
      <c r="HJ426" s="98"/>
      <c r="HK426" s="98"/>
      <c r="HL426" s="98"/>
      <c r="HM426" s="98"/>
      <c r="HN426" s="98"/>
      <c r="HO426" s="98"/>
      <c r="HP426" s="98"/>
      <c r="HQ426" s="98"/>
      <c r="HR426" s="98"/>
      <c r="HS426" s="98"/>
      <c r="HT426" s="98"/>
      <c r="HU426" s="98"/>
      <c r="HV426" s="98"/>
      <c r="HW426" s="98"/>
      <c r="HX426" s="98"/>
      <c r="HY426" s="98"/>
      <c r="HZ426" s="98"/>
      <c r="IA426" s="98"/>
      <c r="IB426" s="98"/>
      <c r="IC426" s="98"/>
      <c r="ID426" s="98"/>
      <c r="IE426" s="98"/>
      <c r="IF426" s="98"/>
      <c r="IG426" s="98"/>
      <c r="IH426" s="98"/>
      <c r="II426" s="98"/>
      <c r="IJ426" s="98"/>
      <c r="IK426" s="98"/>
      <c r="IL426" s="98"/>
      <c r="IM426" s="98"/>
      <c r="IN426" s="98"/>
      <c r="IO426" s="98"/>
      <c r="IP426" s="98"/>
      <c r="IQ426" s="98"/>
      <c r="IR426" s="98"/>
      <c r="IS426" s="98"/>
      <c r="IT426" s="98"/>
      <c r="IU426" s="98"/>
      <c r="IV426" s="98"/>
      <c r="IW426" s="98"/>
    </row>
    <row r="427" spans="2:257" x14ac:dyDescent="0.2">
      <c r="B427" s="75"/>
      <c r="C427" s="74" t="s">
        <v>84</v>
      </c>
      <c r="D427" s="188"/>
      <c r="E427" s="26"/>
      <c r="F427" s="241"/>
      <c r="G427" s="27"/>
      <c r="H427" s="74"/>
      <c r="I427" s="188"/>
      <c r="J427" s="157"/>
      <c r="K427" s="246"/>
      <c r="L427" s="174"/>
      <c r="M427" s="17">
        <f>M188+M189</f>
        <v>0</v>
      </c>
      <c r="N427" s="17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  <c r="AX427" s="98"/>
      <c r="AY427" s="98"/>
      <c r="AZ427" s="98"/>
      <c r="BA427" s="98"/>
      <c r="BB427" s="98"/>
      <c r="BC427" s="98"/>
      <c r="BD427" s="98"/>
      <c r="BE427" s="98"/>
      <c r="BF427" s="98"/>
      <c r="BG427" s="98"/>
      <c r="BH427" s="98"/>
      <c r="BI427" s="98"/>
      <c r="BJ427" s="98"/>
      <c r="BK427" s="98"/>
      <c r="BL427" s="98"/>
      <c r="BM427" s="98"/>
      <c r="BN427" s="98"/>
      <c r="BO427" s="98"/>
      <c r="BP427" s="98"/>
      <c r="BQ427" s="98"/>
      <c r="BR427" s="98"/>
      <c r="BS427" s="98"/>
      <c r="BT427" s="98"/>
      <c r="BU427" s="98"/>
      <c r="BV427" s="98"/>
      <c r="BW427" s="98"/>
      <c r="BX427" s="98"/>
      <c r="BY427" s="98"/>
      <c r="BZ427" s="98"/>
      <c r="CA427" s="98"/>
      <c r="CB427" s="98"/>
      <c r="CC427" s="98"/>
      <c r="CD427" s="98"/>
      <c r="CE427" s="98"/>
      <c r="CF427" s="98"/>
      <c r="CG427" s="98"/>
      <c r="CH427" s="98"/>
      <c r="CI427" s="98"/>
      <c r="CJ427" s="98"/>
      <c r="CK427" s="98"/>
      <c r="CL427" s="98"/>
      <c r="CM427" s="98"/>
      <c r="CN427" s="98"/>
      <c r="CO427" s="98"/>
      <c r="CP427" s="98"/>
      <c r="CQ427" s="98"/>
      <c r="CR427" s="98"/>
      <c r="CS427" s="98"/>
      <c r="CT427" s="98"/>
      <c r="CU427" s="98"/>
      <c r="CV427" s="98"/>
      <c r="CW427" s="98"/>
      <c r="CX427" s="98"/>
      <c r="CY427" s="98"/>
      <c r="CZ427" s="98"/>
      <c r="DA427" s="98"/>
      <c r="DB427" s="98"/>
      <c r="DC427" s="98"/>
      <c r="DD427" s="98"/>
      <c r="DE427" s="98"/>
      <c r="DF427" s="98"/>
      <c r="DG427" s="98"/>
      <c r="DH427" s="98"/>
      <c r="DI427" s="98"/>
      <c r="DJ427" s="98"/>
      <c r="DK427" s="98"/>
      <c r="DL427" s="98"/>
      <c r="DM427" s="98"/>
      <c r="DN427" s="98"/>
      <c r="DO427" s="98"/>
      <c r="DP427" s="98"/>
      <c r="DQ427" s="98"/>
      <c r="DR427" s="98"/>
      <c r="DS427" s="98"/>
      <c r="DT427" s="98"/>
      <c r="DU427" s="98"/>
      <c r="DV427" s="98"/>
      <c r="DW427" s="98"/>
      <c r="DX427" s="98"/>
      <c r="DY427" s="98"/>
      <c r="DZ427" s="98"/>
      <c r="EA427" s="98"/>
      <c r="EB427" s="98"/>
      <c r="EC427" s="98"/>
      <c r="ED427" s="98"/>
      <c r="EE427" s="98"/>
      <c r="EF427" s="98"/>
      <c r="EG427" s="98"/>
      <c r="EH427" s="98"/>
      <c r="EI427" s="98"/>
      <c r="EJ427" s="98"/>
      <c r="EK427" s="98"/>
      <c r="EL427" s="98"/>
      <c r="EM427" s="98"/>
      <c r="EN427" s="98"/>
      <c r="EO427" s="98"/>
      <c r="EP427" s="98"/>
      <c r="EQ427" s="98"/>
      <c r="ER427" s="98"/>
      <c r="ES427" s="98"/>
      <c r="ET427" s="98"/>
      <c r="EU427" s="98"/>
      <c r="EV427" s="98"/>
      <c r="EW427" s="98"/>
      <c r="EX427" s="98"/>
      <c r="EY427" s="98"/>
      <c r="EZ427" s="98"/>
      <c r="FA427" s="98"/>
      <c r="FB427" s="98"/>
      <c r="FC427" s="98"/>
      <c r="FD427" s="98"/>
      <c r="FE427" s="98"/>
      <c r="FF427" s="98"/>
      <c r="FG427" s="98"/>
      <c r="FH427" s="98"/>
      <c r="FI427" s="98"/>
      <c r="FJ427" s="98"/>
      <c r="FK427" s="98"/>
      <c r="FL427" s="98"/>
      <c r="FM427" s="98"/>
      <c r="FN427" s="98"/>
      <c r="FO427" s="98"/>
      <c r="FP427" s="98"/>
      <c r="FQ427" s="98"/>
      <c r="FR427" s="98"/>
      <c r="FS427" s="98"/>
      <c r="FT427" s="98"/>
      <c r="FU427" s="98"/>
      <c r="FV427" s="98"/>
      <c r="FW427" s="98"/>
      <c r="FX427" s="98"/>
      <c r="FY427" s="98"/>
      <c r="FZ427" s="98"/>
      <c r="GA427" s="98"/>
      <c r="GB427" s="98"/>
      <c r="GC427" s="98"/>
      <c r="GD427" s="98"/>
      <c r="GE427" s="98"/>
      <c r="GF427" s="98"/>
      <c r="GG427" s="98"/>
      <c r="GH427" s="98"/>
      <c r="GI427" s="98"/>
      <c r="GJ427" s="98"/>
      <c r="GK427" s="98"/>
      <c r="GL427" s="98"/>
      <c r="GM427" s="98"/>
      <c r="GN427" s="98"/>
      <c r="GO427" s="98"/>
      <c r="GP427" s="98"/>
      <c r="GQ427" s="98"/>
      <c r="GR427" s="98"/>
      <c r="GS427" s="98"/>
      <c r="GT427" s="98"/>
      <c r="GU427" s="98"/>
      <c r="GV427" s="98"/>
      <c r="GW427" s="98"/>
      <c r="GX427" s="98"/>
      <c r="GY427" s="98"/>
      <c r="GZ427" s="98"/>
      <c r="HA427" s="98"/>
      <c r="HB427" s="98"/>
      <c r="HC427" s="98"/>
      <c r="HD427" s="98"/>
      <c r="HE427" s="98"/>
      <c r="HF427" s="98"/>
      <c r="HG427" s="98"/>
      <c r="HH427" s="98"/>
      <c r="HI427" s="98"/>
      <c r="HJ427" s="98"/>
      <c r="HK427" s="98"/>
      <c r="HL427" s="98"/>
      <c r="HM427" s="98"/>
      <c r="HN427" s="98"/>
      <c r="HO427" s="98"/>
      <c r="HP427" s="98"/>
      <c r="HQ427" s="98"/>
      <c r="HR427" s="98"/>
      <c r="HS427" s="98"/>
      <c r="HT427" s="98"/>
      <c r="HU427" s="98"/>
      <c r="HV427" s="98"/>
      <c r="HW427" s="98"/>
      <c r="HX427" s="98"/>
      <c r="HY427" s="98"/>
      <c r="HZ427" s="98"/>
      <c r="IA427" s="98"/>
      <c r="IB427" s="98"/>
      <c r="IC427" s="98"/>
      <c r="ID427" s="98"/>
      <c r="IE427" s="98"/>
      <c r="IF427" s="98"/>
      <c r="IG427" s="98"/>
      <c r="IH427" s="98"/>
      <c r="II427" s="98"/>
      <c r="IJ427" s="98"/>
      <c r="IK427" s="98"/>
      <c r="IL427" s="98"/>
      <c r="IM427" s="98"/>
      <c r="IN427" s="98"/>
      <c r="IO427" s="98"/>
      <c r="IP427" s="98"/>
      <c r="IQ427" s="98"/>
      <c r="IR427" s="98"/>
      <c r="IS427" s="98"/>
      <c r="IT427" s="98"/>
      <c r="IU427" s="98"/>
      <c r="IV427" s="98"/>
      <c r="IW427" s="98"/>
    </row>
    <row r="428" spans="2:257" x14ac:dyDescent="0.2">
      <c r="B428" s="130"/>
      <c r="C428" s="130"/>
      <c r="D428" s="137"/>
      <c r="E428" s="7"/>
      <c r="F428" s="8"/>
      <c r="G428" s="8"/>
      <c r="H428" s="135"/>
      <c r="I428" s="138"/>
      <c r="J428" s="29"/>
      <c r="K428" s="248"/>
      <c r="L428" s="23"/>
      <c r="M428" s="3"/>
      <c r="N428" s="1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  <c r="AA428" s="128"/>
      <c r="AB428" s="128"/>
      <c r="AC428" s="128"/>
      <c r="AD428" s="128"/>
      <c r="AE428" s="128"/>
      <c r="AF428" s="128"/>
      <c r="AG428" s="128"/>
      <c r="AH428" s="128"/>
      <c r="AI428" s="128"/>
      <c r="AJ428" s="128"/>
      <c r="AK428" s="128"/>
      <c r="AL428" s="128"/>
      <c r="AM428" s="128"/>
      <c r="AN428" s="128"/>
      <c r="AO428" s="128"/>
      <c r="AP428" s="128"/>
      <c r="AQ428" s="128"/>
      <c r="AR428" s="128"/>
      <c r="AS428" s="128"/>
      <c r="AT428" s="128"/>
      <c r="AU428" s="128"/>
      <c r="AV428" s="128"/>
      <c r="AW428" s="128"/>
      <c r="AX428" s="128"/>
      <c r="AY428" s="128"/>
      <c r="AZ428" s="128"/>
      <c r="BA428" s="128"/>
      <c r="BB428" s="128"/>
      <c r="BC428" s="128"/>
      <c r="BD428" s="128"/>
      <c r="BE428" s="128"/>
      <c r="BF428" s="128"/>
      <c r="BG428" s="128"/>
      <c r="BH428" s="128"/>
      <c r="BI428" s="128"/>
      <c r="BJ428" s="128"/>
      <c r="BK428" s="128"/>
      <c r="BL428" s="128"/>
      <c r="BM428" s="128"/>
      <c r="BN428" s="128"/>
      <c r="BO428" s="128"/>
      <c r="BP428" s="128"/>
      <c r="BQ428" s="128"/>
      <c r="BR428" s="128"/>
      <c r="BS428" s="128"/>
      <c r="BT428" s="128"/>
      <c r="BU428" s="128"/>
      <c r="BV428" s="128"/>
      <c r="BW428" s="128"/>
      <c r="BX428" s="128"/>
      <c r="BY428" s="128"/>
      <c r="BZ428" s="128"/>
      <c r="CA428" s="128"/>
      <c r="CB428" s="128"/>
      <c r="CC428" s="128"/>
      <c r="CD428" s="128"/>
      <c r="CE428" s="128"/>
      <c r="CF428" s="128"/>
      <c r="CG428" s="128"/>
      <c r="CH428" s="128"/>
      <c r="CI428" s="128"/>
      <c r="CJ428" s="128"/>
      <c r="CK428" s="128"/>
      <c r="CL428" s="128"/>
      <c r="CM428" s="128"/>
      <c r="CN428" s="128"/>
      <c r="CO428" s="128"/>
      <c r="CP428" s="128"/>
      <c r="CQ428" s="128"/>
      <c r="CR428" s="128"/>
      <c r="CS428" s="128"/>
      <c r="CT428" s="128"/>
      <c r="CU428" s="128"/>
      <c r="CV428" s="128"/>
      <c r="CW428" s="128"/>
      <c r="CX428" s="128"/>
      <c r="CY428" s="128"/>
      <c r="CZ428" s="128"/>
      <c r="DA428" s="128"/>
      <c r="DB428" s="128"/>
      <c r="DC428" s="128"/>
      <c r="DD428" s="128"/>
      <c r="DE428" s="128"/>
      <c r="DF428" s="128"/>
      <c r="DG428" s="128"/>
      <c r="DH428" s="128"/>
      <c r="DI428" s="128"/>
      <c r="DJ428" s="128"/>
      <c r="DK428" s="128"/>
      <c r="DL428" s="128"/>
      <c r="DM428" s="128"/>
      <c r="DN428" s="128"/>
      <c r="DO428" s="128"/>
      <c r="DP428" s="128"/>
      <c r="DQ428" s="128"/>
      <c r="DR428" s="128"/>
      <c r="DS428" s="128"/>
      <c r="DT428" s="128"/>
      <c r="DU428" s="128"/>
      <c r="DV428" s="128"/>
      <c r="DW428" s="128"/>
      <c r="DX428" s="128"/>
      <c r="DY428" s="128"/>
      <c r="DZ428" s="128"/>
      <c r="EA428" s="128"/>
      <c r="EB428" s="128"/>
      <c r="EC428" s="128"/>
      <c r="ED428" s="128"/>
      <c r="EE428" s="128"/>
      <c r="EF428" s="128"/>
      <c r="EG428" s="128"/>
      <c r="EH428" s="128"/>
      <c r="EI428" s="128"/>
      <c r="EJ428" s="128"/>
      <c r="EK428" s="128"/>
      <c r="EL428" s="128"/>
      <c r="EM428" s="128"/>
      <c r="EN428" s="128"/>
      <c r="EO428" s="128"/>
      <c r="EP428" s="128"/>
      <c r="EQ428" s="128"/>
      <c r="ER428" s="128"/>
      <c r="ES428" s="128"/>
      <c r="ET428" s="128"/>
      <c r="EU428" s="128"/>
      <c r="EV428" s="128"/>
      <c r="EW428" s="128"/>
      <c r="EX428" s="128"/>
      <c r="EY428" s="128"/>
      <c r="EZ428" s="128"/>
      <c r="FA428" s="128"/>
      <c r="FB428" s="128"/>
      <c r="FC428" s="128"/>
      <c r="FD428" s="128"/>
      <c r="FE428" s="128"/>
      <c r="FF428" s="128"/>
      <c r="FG428" s="128"/>
      <c r="FH428" s="128"/>
      <c r="FI428" s="128"/>
      <c r="FJ428" s="128"/>
      <c r="FK428" s="128"/>
      <c r="FL428" s="128"/>
      <c r="FM428" s="128"/>
      <c r="FN428" s="128"/>
      <c r="FO428" s="128"/>
      <c r="FP428" s="128"/>
      <c r="FQ428" s="128"/>
      <c r="FR428" s="128"/>
      <c r="FS428" s="128"/>
      <c r="FT428" s="128"/>
      <c r="FU428" s="128"/>
      <c r="FV428" s="128"/>
      <c r="FW428" s="128"/>
      <c r="FX428" s="128"/>
      <c r="FY428" s="128"/>
      <c r="FZ428" s="128"/>
      <c r="GA428" s="128"/>
      <c r="GB428" s="128"/>
      <c r="GC428" s="128"/>
      <c r="GD428" s="128"/>
      <c r="GE428" s="128"/>
      <c r="GF428" s="128"/>
      <c r="GG428" s="128"/>
      <c r="GH428" s="128"/>
      <c r="GI428" s="128"/>
      <c r="GJ428" s="128"/>
      <c r="GK428" s="128"/>
      <c r="GL428" s="128"/>
      <c r="GM428" s="128"/>
      <c r="GN428" s="128"/>
      <c r="GO428" s="128"/>
      <c r="GP428" s="128"/>
      <c r="GQ428" s="128"/>
      <c r="GR428" s="128"/>
      <c r="GS428" s="128"/>
      <c r="GT428" s="128"/>
      <c r="GU428" s="128"/>
      <c r="GV428" s="128"/>
      <c r="GW428" s="128"/>
      <c r="GX428" s="128"/>
      <c r="GY428" s="128"/>
      <c r="GZ428" s="128"/>
      <c r="HA428" s="128"/>
      <c r="HB428" s="128"/>
      <c r="HC428" s="128"/>
      <c r="HD428" s="128"/>
      <c r="HE428" s="128"/>
      <c r="HF428" s="128"/>
      <c r="HG428" s="128"/>
      <c r="HH428" s="128"/>
      <c r="HI428" s="128"/>
      <c r="HJ428" s="128"/>
      <c r="HK428" s="128"/>
      <c r="HL428" s="128"/>
      <c r="HM428" s="128"/>
      <c r="HN428" s="128"/>
      <c r="HO428" s="128"/>
      <c r="HP428" s="128"/>
      <c r="HQ428" s="128"/>
      <c r="HR428" s="128"/>
      <c r="HS428" s="128"/>
      <c r="HT428" s="128"/>
      <c r="HU428" s="128"/>
      <c r="HV428" s="128"/>
      <c r="HW428" s="128"/>
      <c r="HX428" s="128"/>
      <c r="HY428" s="128"/>
      <c r="HZ428" s="128"/>
      <c r="IA428" s="128"/>
      <c r="IB428" s="128"/>
      <c r="IC428" s="128"/>
      <c r="ID428" s="128"/>
      <c r="IE428" s="128"/>
      <c r="IF428" s="128"/>
      <c r="IG428" s="128"/>
      <c r="IH428" s="128"/>
      <c r="II428" s="128"/>
      <c r="IJ428" s="128"/>
      <c r="IK428" s="128"/>
      <c r="IL428" s="128"/>
      <c r="IM428" s="128"/>
      <c r="IN428" s="128"/>
      <c r="IO428" s="128"/>
      <c r="IP428" s="128"/>
      <c r="IQ428" s="128"/>
      <c r="IR428" s="128"/>
      <c r="IS428" s="128"/>
      <c r="IT428" s="128"/>
      <c r="IU428" s="128"/>
      <c r="IV428" s="128"/>
      <c r="IW428" s="128"/>
    </row>
    <row r="429" spans="2:257" x14ac:dyDescent="0.2">
      <c r="B429" s="130"/>
      <c r="C429" s="130" t="s">
        <v>3</v>
      </c>
      <c r="D429" s="137"/>
      <c r="E429" s="7"/>
      <c r="F429" s="8"/>
      <c r="G429" s="8"/>
      <c r="H429" s="135"/>
      <c r="I429" s="138"/>
      <c r="J429" s="29"/>
      <c r="K429" s="248"/>
      <c r="L429" s="23"/>
      <c r="M429" s="3">
        <f>M425*0.1</f>
        <v>0</v>
      </c>
      <c r="N429" s="1">
        <f>M429</f>
        <v>0</v>
      </c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  <c r="AB429" s="128"/>
      <c r="AC429" s="128"/>
      <c r="AD429" s="128"/>
      <c r="AE429" s="128"/>
      <c r="AF429" s="128"/>
      <c r="AG429" s="128"/>
      <c r="AH429" s="128"/>
      <c r="AI429" s="128"/>
      <c r="AJ429" s="128"/>
      <c r="AK429" s="128"/>
      <c r="AL429" s="128"/>
      <c r="AM429" s="128"/>
      <c r="AN429" s="128"/>
      <c r="AO429" s="128"/>
      <c r="AP429" s="128"/>
      <c r="AQ429" s="128"/>
      <c r="AR429" s="128"/>
      <c r="AS429" s="128"/>
      <c r="AT429" s="128"/>
      <c r="AU429" s="128"/>
      <c r="AV429" s="128"/>
      <c r="AW429" s="128"/>
      <c r="AX429" s="128"/>
      <c r="AY429" s="128"/>
      <c r="AZ429" s="128"/>
      <c r="BA429" s="128"/>
      <c r="BB429" s="128"/>
      <c r="BC429" s="128"/>
      <c r="BD429" s="128"/>
      <c r="BE429" s="128"/>
      <c r="BF429" s="128"/>
      <c r="BG429" s="128"/>
      <c r="BH429" s="128"/>
      <c r="BI429" s="128"/>
      <c r="BJ429" s="128"/>
      <c r="BK429" s="128"/>
      <c r="BL429" s="128"/>
      <c r="BM429" s="128"/>
      <c r="BN429" s="128"/>
      <c r="BO429" s="128"/>
      <c r="BP429" s="128"/>
      <c r="BQ429" s="128"/>
      <c r="BR429" s="128"/>
      <c r="BS429" s="128"/>
      <c r="BT429" s="128"/>
      <c r="BU429" s="128"/>
      <c r="BV429" s="128"/>
      <c r="BW429" s="128"/>
      <c r="BX429" s="128"/>
      <c r="BY429" s="128"/>
      <c r="BZ429" s="128"/>
      <c r="CA429" s="128"/>
      <c r="CB429" s="128"/>
      <c r="CC429" s="128"/>
      <c r="CD429" s="128"/>
      <c r="CE429" s="128"/>
      <c r="CF429" s="128"/>
      <c r="CG429" s="128"/>
      <c r="CH429" s="128"/>
      <c r="CI429" s="128"/>
      <c r="CJ429" s="128"/>
      <c r="CK429" s="128"/>
      <c r="CL429" s="128"/>
      <c r="CM429" s="128"/>
      <c r="CN429" s="128"/>
      <c r="CO429" s="128"/>
      <c r="CP429" s="128"/>
      <c r="CQ429" s="128"/>
      <c r="CR429" s="128"/>
      <c r="CS429" s="128"/>
      <c r="CT429" s="128"/>
      <c r="CU429" s="128"/>
      <c r="CV429" s="128"/>
      <c r="CW429" s="128"/>
      <c r="CX429" s="128"/>
      <c r="CY429" s="128"/>
      <c r="CZ429" s="128"/>
      <c r="DA429" s="128"/>
      <c r="DB429" s="128"/>
      <c r="DC429" s="128"/>
      <c r="DD429" s="128"/>
      <c r="DE429" s="128"/>
      <c r="DF429" s="128"/>
      <c r="DG429" s="128"/>
      <c r="DH429" s="128"/>
      <c r="DI429" s="128"/>
      <c r="DJ429" s="128"/>
      <c r="DK429" s="128"/>
      <c r="DL429" s="128"/>
      <c r="DM429" s="128"/>
      <c r="DN429" s="128"/>
      <c r="DO429" s="128"/>
      <c r="DP429" s="128"/>
      <c r="DQ429" s="128"/>
      <c r="DR429" s="128"/>
      <c r="DS429" s="128"/>
      <c r="DT429" s="128"/>
      <c r="DU429" s="128"/>
      <c r="DV429" s="128"/>
      <c r="DW429" s="128"/>
      <c r="DX429" s="128"/>
      <c r="DY429" s="128"/>
      <c r="DZ429" s="128"/>
      <c r="EA429" s="128"/>
      <c r="EB429" s="128"/>
      <c r="EC429" s="128"/>
      <c r="ED429" s="128"/>
      <c r="EE429" s="128"/>
      <c r="EF429" s="128"/>
      <c r="EG429" s="128"/>
      <c r="EH429" s="128"/>
      <c r="EI429" s="128"/>
      <c r="EJ429" s="128"/>
      <c r="EK429" s="128"/>
      <c r="EL429" s="128"/>
      <c r="EM429" s="128"/>
      <c r="EN429" s="128"/>
      <c r="EO429" s="128"/>
      <c r="EP429" s="128"/>
      <c r="EQ429" s="128"/>
      <c r="ER429" s="128"/>
      <c r="ES429" s="128"/>
      <c r="ET429" s="128"/>
      <c r="EU429" s="128"/>
      <c r="EV429" s="128"/>
      <c r="EW429" s="128"/>
      <c r="EX429" s="128"/>
      <c r="EY429" s="128"/>
      <c r="EZ429" s="128"/>
      <c r="FA429" s="128"/>
      <c r="FB429" s="128"/>
      <c r="FC429" s="128"/>
      <c r="FD429" s="128"/>
      <c r="FE429" s="128"/>
      <c r="FF429" s="128"/>
      <c r="FG429" s="128"/>
      <c r="FH429" s="128"/>
      <c r="FI429" s="128"/>
      <c r="FJ429" s="128"/>
      <c r="FK429" s="128"/>
      <c r="FL429" s="128"/>
      <c r="FM429" s="128"/>
      <c r="FN429" s="128"/>
      <c r="FO429" s="128"/>
      <c r="FP429" s="128"/>
      <c r="FQ429" s="128"/>
      <c r="FR429" s="128"/>
      <c r="FS429" s="128"/>
      <c r="FT429" s="128"/>
      <c r="FU429" s="128"/>
      <c r="FV429" s="128"/>
      <c r="FW429" s="128"/>
      <c r="FX429" s="128"/>
      <c r="FY429" s="128"/>
      <c r="FZ429" s="128"/>
      <c r="GA429" s="128"/>
      <c r="GB429" s="128"/>
      <c r="GC429" s="128"/>
      <c r="GD429" s="128"/>
      <c r="GE429" s="128"/>
      <c r="GF429" s="128"/>
      <c r="GG429" s="128"/>
      <c r="GH429" s="128"/>
      <c r="GI429" s="128"/>
      <c r="GJ429" s="128"/>
      <c r="GK429" s="128"/>
      <c r="GL429" s="128"/>
      <c r="GM429" s="128"/>
      <c r="GN429" s="128"/>
      <c r="GO429" s="128"/>
      <c r="GP429" s="128"/>
      <c r="GQ429" s="128"/>
      <c r="GR429" s="128"/>
      <c r="GS429" s="128"/>
      <c r="GT429" s="128"/>
      <c r="GU429" s="128"/>
      <c r="GV429" s="128"/>
      <c r="GW429" s="128"/>
      <c r="GX429" s="128"/>
      <c r="GY429" s="128"/>
      <c r="GZ429" s="128"/>
      <c r="HA429" s="128"/>
      <c r="HB429" s="128"/>
      <c r="HC429" s="128"/>
      <c r="HD429" s="128"/>
      <c r="HE429" s="128"/>
      <c r="HF429" s="128"/>
      <c r="HG429" s="128"/>
      <c r="HH429" s="128"/>
      <c r="HI429" s="128"/>
      <c r="HJ429" s="128"/>
      <c r="HK429" s="128"/>
      <c r="HL429" s="128"/>
      <c r="HM429" s="128"/>
      <c r="HN429" s="128"/>
      <c r="HO429" s="128"/>
      <c r="HP429" s="128"/>
      <c r="HQ429" s="128"/>
      <c r="HR429" s="128"/>
      <c r="HS429" s="128"/>
      <c r="HT429" s="128"/>
      <c r="HU429" s="128"/>
      <c r="HV429" s="128"/>
      <c r="HW429" s="128"/>
      <c r="HX429" s="128"/>
      <c r="HY429" s="128"/>
      <c r="HZ429" s="128"/>
      <c r="IA429" s="128"/>
      <c r="IB429" s="128"/>
      <c r="IC429" s="128"/>
      <c r="ID429" s="128"/>
      <c r="IE429" s="128"/>
      <c r="IF429" s="128"/>
      <c r="IG429" s="128"/>
      <c r="IH429" s="128"/>
      <c r="II429" s="128"/>
      <c r="IJ429" s="128"/>
      <c r="IK429" s="128"/>
      <c r="IL429" s="128"/>
      <c r="IM429" s="128"/>
      <c r="IN429" s="128"/>
      <c r="IO429" s="128"/>
      <c r="IP429" s="128"/>
      <c r="IQ429" s="128"/>
      <c r="IR429" s="128"/>
      <c r="IS429" s="128"/>
      <c r="IT429" s="128"/>
      <c r="IU429" s="128"/>
      <c r="IV429" s="128"/>
      <c r="IW429" s="128"/>
    </row>
    <row r="430" spans="2:257" x14ac:dyDescent="0.2">
      <c r="B430" s="133"/>
      <c r="C430" s="132"/>
      <c r="D430" s="198"/>
      <c r="E430" s="10"/>
      <c r="F430" s="11"/>
      <c r="G430" s="11"/>
      <c r="H430" s="141"/>
      <c r="I430" s="196"/>
      <c r="J430" s="155"/>
      <c r="K430" s="249"/>
      <c r="L430" s="24"/>
      <c r="M430" s="12"/>
      <c r="N430" s="2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  <c r="AB430" s="128"/>
      <c r="AC430" s="128"/>
      <c r="AD430" s="128"/>
      <c r="AE430" s="128"/>
      <c r="AF430" s="128"/>
      <c r="AG430" s="128"/>
      <c r="AH430" s="128"/>
      <c r="AI430" s="128"/>
      <c r="AJ430" s="128"/>
      <c r="AK430" s="128"/>
      <c r="AL430" s="128"/>
      <c r="AM430" s="128"/>
      <c r="AN430" s="128"/>
      <c r="AO430" s="128"/>
      <c r="AP430" s="128"/>
      <c r="AQ430" s="128"/>
      <c r="AR430" s="128"/>
      <c r="AS430" s="128"/>
      <c r="AT430" s="128"/>
      <c r="AU430" s="128"/>
      <c r="AV430" s="128"/>
      <c r="AW430" s="128"/>
      <c r="AX430" s="128"/>
      <c r="AY430" s="128"/>
      <c r="AZ430" s="128"/>
      <c r="BA430" s="128"/>
      <c r="BB430" s="128"/>
      <c r="BC430" s="128"/>
      <c r="BD430" s="128"/>
      <c r="BE430" s="128"/>
      <c r="BF430" s="128"/>
      <c r="BG430" s="128"/>
      <c r="BH430" s="128"/>
      <c r="BI430" s="128"/>
      <c r="BJ430" s="128"/>
      <c r="BK430" s="128"/>
      <c r="BL430" s="128"/>
      <c r="BM430" s="128"/>
      <c r="BN430" s="128"/>
      <c r="BO430" s="128"/>
      <c r="BP430" s="128"/>
      <c r="BQ430" s="128"/>
      <c r="BR430" s="128"/>
      <c r="BS430" s="128"/>
      <c r="BT430" s="128"/>
      <c r="BU430" s="128"/>
      <c r="BV430" s="128"/>
      <c r="BW430" s="128"/>
      <c r="BX430" s="128"/>
      <c r="BY430" s="128"/>
      <c r="BZ430" s="128"/>
      <c r="CA430" s="128"/>
      <c r="CB430" s="128"/>
      <c r="CC430" s="128"/>
      <c r="CD430" s="128"/>
      <c r="CE430" s="128"/>
      <c r="CF430" s="128"/>
      <c r="CG430" s="128"/>
      <c r="CH430" s="128"/>
      <c r="CI430" s="128"/>
      <c r="CJ430" s="128"/>
      <c r="CK430" s="128"/>
      <c r="CL430" s="128"/>
      <c r="CM430" s="128"/>
      <c r="CN430" s="128"/>
      <c r="CO430" s="128"/>
      <c r="CP430" s="128"/>
      <c r="CQ430" s="128"/>
      <c r="CR430" s="128"/>
      <c r="CS430" s="128"/>
      <c r="CT430" s="128"/>
      <c r="CU430" s="128"/>
      <c r="CV430" s="128"/>
      <c r="CW430" s="128"/>
      <c r="CX430" s="128"/>
      <c r="CY430" s="128"/>
      <c r="CZ430" s="128"/>
      <c r="DA430" s="128"/>
      <c r="DB430" s="128"/>
      <c r="DC430" s="128"/>
      <c r="DD430" s="128"/>
      <c r="DE430" s="128"/>
      <c r="DF430" s="128"/>
      <c r="DG430" s="128"/>
      <c r="DH430" s="128"/>
      <c r="DI430" s="128"/>
      <c r="DJ430" s="128"/>
      <c r="DK430" s="128"/>
      <c r="DL430" s="128"/>
      <c r="DM430" s="128"/>
      <c r="DN430" s="128"/>
      <c r="DO430" s="128"/>
      <c r="DP430" s="128"/>
      <c r="DQ430" s="128"/>
      <c r="DR430" s="128"/>
      <c r="DS430" s="128"/>
      <c r="DT430" s="128"/>
      <c r="DU430" s="128"/>
      <c r="DV430" s="128"/>
      <c r="DW430" s="128"/>
      <c r="DX430" s="128"/>
      <c r="DY430" s="128"/>
      <c r="DZ430" s="128"/>
      <c r="EA430" s="128"/>
      <c r="EB430" s="128"/>
      <c r="EC430" s="128"/>
      <c r="ED430" s="128"/>
      <c r="EE430" s="128"/>
      <c r="EF430" s="128"/>
      <c r="EG430" s="128"/>
      <c r="EH430" s="128"/>
      <c r="EI430" s="128"/>
      <c r="EJ430" s="128"/>
      <c r="EK430" s="128"/>
      <c r="EL430" s="128"/>
      <c r="EM430" s="128"/>
      <c r="EN430" s="128"/>
      <c r="EO430" s="128"/>
      <c r="EP430" s="128"/>
      <c r="EQ430" s="128"/>
      <c r="ER430" s="128"/>
      <c r="ES430" s="128"/>
      <c r="ET430" s="128"/>
      <c r="EU430" s="128"/>
      <c r="EV430" s="128"/>
      <c r="EW430" s="128"/>
      <c r="EX430" s="128"/>
      <c r="EY430" s="128"/>
      <c r="EZ430" s="128"/>
      <c r="FA430" s="128"/>
      <c r="FB430" s="128"/>
      <c r="FC430" s="128"/>
      <c r="FD430" s="128"/>
      <c r="FE430" s="128"/>
      <c r="FF430" s="128"/>
      <c r="FG430" s="128"/>
      <c r="FH430" s="128"/>
      <c r="FI430" s="128"/>
      <c r="FJ430" s="128"/>
      <c r="FK430" s="128"/>
      <c r="FL430" s="128"/>
      <c r="FM430" s="128"/>
      <c r="FN430" s="128"/>
      <c r="FO430" s="128"/>
      <c r="FP430" s="128"/>
      <c r="FQ430" s="128"/>
      <c r="FR430" s="128"/>
      <c r="FS430" s="128"/>
      <c r="FT430" s="128"/>
      <c r="FU430" s="128"/>
      <c r="FV430" s="128"/>
      <c r="FW430" s="128"/>
      <c r="FX430" s="128"/>
      <c r="FY430" s="128"/>
      <c r="FZ430" s="128"/>
      <c r="GA430" s="128"/>
      <c r="GB430" s="128"/>
      <c r="GC430" s="128"/>
      <c r="GD430" s="128"/>
      <c r="GE430" s="128"/>
      <c r="GF430" s="128"/>
      <c r="GG430" s="128"/>
      <c r="GH430" s="128"/>
      <c r="GI430" s="128"/>
      <c r="GJ430" s="128"/>
      <c r="GK430" s="128"/>
      <c r="GL430" s="128"/>
      <c r="GM430" s="128"/>
      <c r="GN430" s="128"/>
      <c r="GO430" s="128"/>
      <c r="GP430" s="128"/>
      <c r="GQ430" s="128"/>
      <c r="GR430" s="128"/>
      <c r="GS430" s="128"/>
      <c r="GT430" s="128"/>
      <c r="GU430" s="128"/>
      <c r="GV430" s="128"/>
      <c r="GW430" s="128"/>
      <c r="GX430" s="128"/>
      <c r="GY430" s="128"/>
      <c r="GZ430" s="128"/>
      <c r="HA430" s="128"/>
      <c r="HB430" s="128"/>
      <c r="HC430" s="128"/>
      <c r="HD430" s="128"/>
      <c r="HE430" s="128"/>
      <c r="HF430" s="128"/>
      <c r="HG430" s="128"/>
      <c r="HH430" s="128"/>
      <c r="HI430" s="128"/>
      <c r="HJ430" s="128"/>
      <c r="HK430" s="128"/>
      <c r="HL430" s="128"/>
      <c r="HM430" s="128"/>
      <c r="HN430" s="128"/>
      <c r="HO430" s="128"/>
      <c r="HP430" s="128"/>
      <c r="HQ430" s="128"/>
      <c r="HR430" s="128"/>
      <c r="HS430" s="128"/>
      <c r="HT430" s="128"/>
      <c r="HU430" s="128"/>
      <c r="HV430" s="128"/>
      <c r="HW430" s="128"/>
      <c r="HX430" s="128"/>
      <c r="HY430" s="128"/>
      <c r="HZ430" s="128"/>
      <c r="IA430" s="128"/>
      <c r="IB430" s="128"/>
      <c r="IC430" s="128"/>
      <c r="ID430" s="128"/>
      <c r="IE430" s="128"/>
      <c r="IF430" s="128"/>
      <c r="IG430" s="128"/>
      <c r="IH430" s="128"/>
      <c r="II430" s="128"/>
      <c r="IJ430" s="128"/>
      <c r="IK430" s="128"/>
      <c r="IL430" s="128"/>
      <c r="IM430" s="128"/>
      <c r="IN430" s="128"/>
      <c r="IO430" s="128"/>
      <c r="IP430" s="128"/>
      <c r="IQ430" s="128"/>
      <c r="IR430" s="128"/>
      <c r="IS430" s="128"/>
      <c r="IT430" s="128"/>
      <c r="IU430" s="128"/>
      <c r="IV430" s="128"/>
      <c r="IW430" s="128"/>
    </row>
    <row r="431" spans="2:257" x14ac:dyDescent="0.2">
      <c r="B431" s="130"/>
      <c r="C431" s="142"/>
      <c r="D431" s="137"/>
      <c r="E431" s="7"/>
      <c r="F431" s="7"/>
      <c r="G431" s="8"/>
      <c r="H431" s="135"/>
      <c r="I431" s="138"/>
      <c r="J431" s="29"/>
      <c r="K431" s="248"/>
      <c r="L431" s="23"/>
      <c r="M431" s="9"/>
      <c r="N431" s="1">
        <f>SUM(N423:N430)</f>
        <v>0</v>
      </c>
      <c r="O431" s="128"/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  <c r="Z431" s="128"/>
      <c r="AA431" s="128"/>
      <c r="AB431" s="128"/>
      <c r="AC431" s="128"/>
      <c r="AD431" s="128"/>
      <c r="AE431" s="128"/>
      <c r="AF431" s="128"/>
      <c r="AG431" s="128"/>
      <c r="AH431" s="128"/>
      <c r="AI431" s="128"/>
      <c r="AJ431" s="128"/>
      <c r="AK431" s="128"/>
      <c r="AL431" s="128"/>
      <c r="AM431" s="128"/>
      <c r="AN431" s="128"/>
      <c r="AO431" s="128"/>
      <c r="AP431" s="128"/>
      <c r="AQ431" s="128"/>
      <c r="AR431" s="128"/>
      <c r="AS431" s="128"/>
      <c r="AT431" s="128"/>
      <c r="AU431" s="128"/>
      <c r="AV431" s="128"/>
      <c r="AW431" s="128"/>
      <c r="AX431" s="128"/>
      <c r="AY431" s="128"/>
      <c r="AZ431" s="128"/>
      <c r="BA431" s="128"/>
      <c r="BB431" s="128"/>
      <c r="BC431" s="128"/>
      <c r="BD431" s="128"/>
      <c r="BE431" s="128"/>
      <c r="BF431" s="128"/>
      <c r="BG431" s="128"/>
      <c r="BH431" s="128"/>
      <c r="BI431" s="128"/>
      <c r="BJ431" s="128"/>
      <c r="BK431" s="128"/>
      <c r="BL431" s="128"/>
      <c r="BM431" s="128"/>
      <c r="BN431" s="128"/>
      <c r="BO431" s="128"/>
      <c r="BP431" s="128"/>
      <c r="BQ431" s="128"/>
      <c r="BR431" s="128"/>
      <c r="BS431" s="128"/>
      <c r="BT431" s="128"/>
      <c r="BU431" s="128"/>
      <c r="BV431" s="128"/>
      <c r="BW431" s="128"/>
      <c r="BX431" s="128"/>
      <c r="BY431" s="128"/>
      <c r="BZ431" s="128"/>
      <c r="CA431" s="128"/>
      <c r="CB431" s="128"/>
      <c r="CC431" s="128"/>
      <c r="CD431" s="128"/>
      <c r="CE431" s="128"/>
      <c r="CF431" s="128"/>
      <c r="CG431" s="128"/>
      <c r="CH431" s="128"/>
      <c r="CI431" s="128"/>
      <c r="CJ431" s="128"/>
      <c r="CK431" s="128"/>
      <c r="CL431" s="128"/>
      <c r="CM431" s="128"/>
      <c r="CN431" s="128"/>
      <c r="CO431" s="128"/>
      <c r="CP431" s="128"/>
      <c r="CQ431" s="128"/>
      <c r="CR431" s="128"/>
      <c r="CS431" s="128"/>
      <c r="CT431" s="128"/>
      <c r="CU431" s="128"/>
      <c r="CV431" s="128"/>
      <c r="CW431" s="128"/>
      <c r="CX431" s="128"/>
      <c r="CY431" s="128"/>
      <c r="CZ431" s="128"/>
      <c r="DA431" s="128"/>
      <c r="DB431" s="128"/>
      <c r="DC431" s="128"/>
      <c r="DD431" s="128"/>
      <c r="DE431" s="128"/>
      <c r="DF431" s="128"/>
      <c r="DG431" s="128"/>
      <c r="DH431" s="128"/>
      <c r="DI431" s="128"/>
      <c r="DJ431" s="128"/>
      <c r="DK431" s="128"/>
      <c r="DL431" s="128"/>
      <c r="DM431" s="128"/>
      <c r="DN431" s="128"/>
      <c r="DO431" s="128"/>
      <c r="DP431" s="128"/>
      <c r="DQ431" s="128"/>
      <c r="DR431" s="128"/>
      <c r="DS431" s="128"/>
      <c r="DT431" s="128"/>
      <c r="DU431" s="128"/>
      <c r="DV431" s="128"/>
      <c r="DW431" s="128"/>
      <c r="DX431" s="128"/>
      <c r="DY431" s="128"/>
      <c r="DZ431" s="128"/>
      <c r="EA431" s="128"/>
      <c r="EB431" s="128"/>
      <c r="EC431" s="128"/>
      <c r="ED431" s="128"/>
      <c r="EE431" s="128"/>
      <c r="EF431" s="128"/>
      <c r="EG431" s="128"/>
      <c r="EH431" s="128"/>
      <c r="EI431" s="128"/>
      <c r="EJ431" s="128"/>
      <c r="EK431" s="128"/>
      <c r="EL431" s="128"/>
      <c r="EM431" s="128"/>
      <c r="EN431" s="128"/>
      <c r="EO431" s="128"/>
      <c r="EP431" s="128"/>
      <c r="EQ431" s="128"/>
      <c r="ER431" s="128"/>
      <c r="ES431" s="128"/>
      <c r="ET431" s="128"/>
      <c r="EU431" s="128"/>
      <c r="EV431" s="128"/>
      <c r="EW431" s="128"/>
      <c r="EX431" s="128"/>
      <c r="EY431" s="128"/>
      <c r="EZ431" s="128"/>
      <c r="FA431" s="128"/>
      <c r="FB431" s="128"/>
      <c r="FC431" s="128"/>
      <c r="FD431" s="128"/>
      <c r="FE431" s="128"/>
      <c r="FF431" s="128"/>
      <c r="FG431" s="128"/>
      <c r="FH431" s="128"/>
      <c r="FI431" s="128"/>
      <c r="FJ431" s="128"/>
      <c r="FK431" s="128"/>
      <c r="FL431" s="128"/>
      <c r="FM431" s="128"/>
      <c r="FN431" s="128"/>
      <c r="FO431" s="128"/>
      <c r="FP431" s="128"/>
      <c r="FQ431" s="128"/>
      <c r="FR431" s="128"/>
      <c r="FS431" s="128"/>
      <c r="FT431" s="128"/>
      <c r="FU431" s="128"/>
      <c r="FV431" s="128"/>
      <c r="FW431" s="128"/>
      <c r="FX431" s="128"/>
      <c r="FY431" s="128"/>
      <c r="FZ431" s="128"/>
      <c r="GA431" s="128"/>
      <c r="GB431" s="128"/>
      <c r="GC431" s="128"/>
      <c r="GD431" s="128"/>
      <c r="GE431" s="128"/>
      <c r="GF431" s="128"/>
      <c r="GG431" s="128"/>
      <c r="GH431" s="128"/>
      <c r="GI431" s="128"/>
      <c r="GJ431" s="128"/>
      <c r="GK431" s="128"/>
      <c r="GL431" s="128"/>
      <c r="GM431" s="128"/>
      <c r="GN431" s="128"/>
      <c r="GO431" s="128"/>
      <c r="GP431" s="128"/>
      <c r="GQ431" s="128"/>
      <c r="GR431" s="128"/>
      <c r="GS431" s="128"/>
      <c r="GT431" s="128"/>
      <c r="GU431" s="128"/>
      <c r="GV431" s="128"/>
      <c r="GW431" s="128"/>
      <c r="GX431" s="128"/>
      <c r="GY431" s="128"/>
      <c r="GZ431" s="128"/>
      <c r="HA431" s="128"/>
      <c r="HB431" s="128"/>
      <c r="HC431" s="128"/>
      <c r="HD431" s="128"/>
      <c r="HE431" s="128"/>
      <c r="HF431" s="128"/>
      <c r="HG431" s="128"/>
      <c r="HH431" s="128"/>
      <c r="HI431" s="128"/>
      <c r="HJ431" s="128"/>
      <c r="HK431" s="128"/>
      <c r="HL431" s="128"/>
      <c r="HM431" s="128"/>
      <c r="HN431" s="128"/>
      <c r="HO431" s="128"/>
      <c r="HP431" s="128"/>
      <c r="HQ431" s="128"/>
      <c r="HR431" s="128"/>
      <c r="HS431" s="128"/>
      <c r="HT431" s="128"/>
      <c r="HU431" s="128"/>
      <c r="HV431" s="128"/>
      <c r="HW431" s="128"/>
      <c r="HX431" s="128"/>
      <c r="HY431" s="128"/>
      <c r="HZ431" s="128"/>
      <c r="IA431" s="128"/>
      <c r="IB431" s="128"/>
      <c r="IC431" s="128"/>
      <c r="ID431" s="128"/>
      <c r="IE431" s="128"/>
      <c r="IF431" s="128"/>
      <c r="IG431" s="128"/>
      <c r="IH431" s="128"/>
      <c r="II431" s="128"/>
      <c r="IJ431" s="128"/>
      <c r="IK431" s="128"/>
      <c r="IL431" s="128"/>
      <c r="IM431" s="128"/>
      <c r="IN431" s="128"/>
      <c r="IO431" s="128"/>
      <c r="IP431" s="128"/>
      <c r="IQ431" s="128"/>
      <c r="IR431" s="128"/>
      <c r="IS431" s="128"/>
      <c r="IT431" s="128"/>
      <c r="IU431" s="128"/>
      <c r="IV431" s="128"/>
      <c r="IW431" s="128"/>
    </row>
    <row r="432" spans="2:257" x14ac:dyDescent="0.2">
      <c r="B432" s="130"/>
      <c r="C432" s="142"/>
      <c r="D432" s="137"/>
      <c r="E432" s="7"/>
      <c r="F432" s="7"/>
      <c r="G432" s="8"/>
      <c r="H432" s="135"/>
      <c r="I432" s="138"/>
      <c r="J432" s="29"/>
      <c r="K432" s="248"/>
      <c r="L432" s="23"/>
      <c r="M432" s="9"/>
      <c r="N432" s="1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  <c r="AB432" s="128"/>
      <c r="AC432" s="128"/>
      <c r="AD432" s="128"/>
      <c r="AE432" s="128"/>
      <c r="AF432" s="128"/>
      <c r="AG432" s="128"/>
      <c r="AH432" s="128"/>
      <c r="AI432" s="128"/>
      <c r="AJ432" s="128"/>
      <c r="AK432" s="128"/>
      <c r="AL432" s="128"/>
      <c r="AM432" s="128"/>
      <c r="AN432" s="128"/>
      <c r="AO432" s="128"/>
      <c r="AP432" s="128"/>
      <c r="AQ432" s="128"/>
      <c r="AR432" s="128"/>
      <c r="AS432" s="128"/>
      <c r="AT432" s="128"/>
      <c r="AU432" s="128"/>
      <c r="AV432" s="128"/>
      <c r="AW432" s="128"/>
      <c r="AX432" s="128"/>
      <c r="AY432" s="128"/>
      <c r="AZ432" s="128"/>
      <c r="BA432" s="128"/>
      <c r="BB432" s="128"/>
      <c r="BC432" s="128"/>
      <c r="BD432" s="128"/>
      <c r="BE432" s="128"/>
      <c r="BF432" s="128"/>
      <c r="BG432" s="128"/>
      <c r="BH432" s="128"/>
      <c r="BI432" s="128"/>
      <c r="BJ432" s="128"/>
      <c r="BK432" s="128"/>
      <c r="BL432" s="128"/>
      <c r="BM432" s="128"/>
      <c r="BN432" s="128"/>
      <c r="BO432" s="128"/>
      <c r="BP432" s="128"/>
      <c r="BQ432" s="128"/>
      <c r="BR432" s="128"/>
      <c r="BS432" s="128"/>
      <c r="BT432" s="128"/>
      <c r="BU432" s="128"/>
      <c r="BV432" s="128"/>
      <c r="BW432" s="128"/>
      <c r="BX432" s="128"/>
      <c r="BY432" s="128"/>
      <c r="BZ432" s="128"/>
      <c r="CA432" s="128"/>
      <c r="CB432" s="128"/>
      <c r="CC432" s="128"/>
      <c r="CD432" s="128"/>
      <c r="CE432" s="128"/>
      <c r="CF432" s="128"/>
      <c r="CG432" s="128"/>
      <c r="CH432" s="128"/>
      <c r="CI432" s="128"/>
      <c r="CJ432" s="128"/>
      <c r="CK432" s="128"/>
      <c r="CL432" s="128"/>
      <c r="CM432" s="128"/>
      <c r="CN432" s="128"/>
      <c r="CO432" s="128"/>
      <c r="CP432" s="128"/>
      <c r="CQ432" s="128"/>
      <c r="CR432" s="128"/>
      <c r="CS432" s="128"/>
      <c r="CT432" s="128"/>
      <c r="CU432" s="128"/>
      <c r="CV432" s="128"/>
      <c r="CW432" s="128"/>
      <c r="CX432" s="128"/>
      <c r="CY432" s="128"/>
      <c r="CZ432" s="128"/>
      <c r="DA432" s="128"/>
      <c r="DB432" s="128"/>
      <c r="DC432" s="128"/>
      <c r="DD432" s="128"/>
      <c r="DE432" s="128"/>
      <c r="DF432" s="128"/>
      <c r="DG432" s="128"/>
      <c r="DH432" s="128"/>
      <c r="DI432" s="128"/>
      <c r="DJ432" s="128"/>
      <c r="DK432" s="128"/>
      <c r="DL432" s="128"/>
      <c r="DM432" s="128"/>
      <c r="DN432" s="128"/>
      <c r="DO432" s="128"/>
      <c r="DP432" s="128"/>
      <c r="DQ432" s="128"/>
      <c r="DR432" s="128"/>
      <c r="DS432" s="128"/>
      <c r="DT432" s="128"/>
      <c r="DU432" s="128"/>
      <c r="DV432" s="128"/>
      <c r="DW432" s="128"/>
      <c r="DX432" s="128"/>
      <c r="DY432" s="128"/>
      <c r="DZ432" s="128"/>
      <c r="EA432" s="128"/>
      <c r="EB432" s="128"/>
      <c r="EC432" s="128"/>
      <c r="ED432" s="128"/>
      <c r="EE432" s="128"/>
      <c r="EF432" s="128"/>
      <c r="EG432" s="128"/>
      <c r="EH432" s="128"/>
      <c r="EI432" s="128"/>
      <c r="EJ432" s="128"/>
      <c r="EK432" s="128"/>
      <c r="EL432" s="128"/>
      <c r="EM432" s="128"/>
      <c r="EN432" s="128"/>
      <c r="EO432" s="128"/>
      <c r="EP432" s="128"/>
      <c r="EQ432" s="128"/>
      <c r="ER432" s="128"/>
      <c r="ES432" s="128"/>
      <c r="ET432" s="128"/>
      <c r="EU432" s="128"/>
      <c r="EV432" s="128"/>
      <c r="EW432" s="128"/>
      <c r="EX432" s="128"/>
      <c r="EY432" s="128"/>
      <c r="EZ432" s="128"/>
      <c r="FA432" s="128"/>
      <c r="FB432" s="128"/>
      <c r="FC432" s="128"/>
      <c r="FD432" s="128"/>
      <c r="FE432" s="128"/>
      <c r="FF432" s="128"/>
      <c r="FG432" s="128"/>
      <c r="FH432" s="128"/>
      <c r="FI432" s="128"/>
      <c r="FJ432" s="128"/>
      <c r="FK432" s="128"/>
      <c r="FL432" s="128"/>
      <c r="FM432" s="128"/>
      <c r="FN432" s="128"/>
      <c r="FO432" s="128"/>
      <c r="FP432" s="128"/>
      <c r="FQ432" s="128"/>
      <c r="FR432" s="128"/>
      <c r="FS432" s="128"/>
      <c r="FT432" s="128"/>
      <c r="FU432" s="128"/>
      <c r="FV432" s="128"/>
      <c r="FW432" s="128"/>
      <c r="FX432" s="128"/>
      <c r="FY432" s="128"/>
      <c r="FZ432" s="128"/>
      <c r="GA432" s="128"/>
      <c r="GB432" s="128"/>
      <c r="GC432" s="128"/>
      <c r="GD432" s="128"/>
      <c r="GE432" s="128"/>
      <c r="GF432" s="128"/>
      <c r="GG432" s="128"/>
      <c r="GH432" s="128"/>
      <c r="GI432" s="128"/>
      <c r="GJ432" s="128"/>
      <c r="GK432" s="128"/>
      <c r="GL432" s="128"/>
      <c r="GM432" s="128"/>
      <c r="GN432" s="128"/>
      <c r="GO432" s="128"/>
      <c r="GP432" s="128"/>
      <c r="GQ432" s="128"/>
      <c r="GR432" s="128"/>
      <c r="GS432" s="128"/>
      <c r="GT432" s="128"/>
      <c r="GU432" s="128"/>
      <c r="GV432" s="128"/>
      <c r="GW432" s="128"/>
      <c r="GX432" s="128"/>
      <c r="GY432" s="128"/>
      <c r="GZ432" s="128"/>
      <c r="HA432" s="128"/>
      <c r="HB432" s="128"/>
      <c r="HC432" s="128"/>
      <c r="HD432" s="128"/>
      <c r="HE432" s="128"/>
      <c r="HF432" s="128"/>
      <c r="HG432" s="128"/>
      <c r="HH432" s="128"/>
      <c r="HI432" s="128"/>
      <c r="HJ432" s="128"/>
      <c r="HK432" s="128"/>
      <c r="HL432" s="128"/>
      <c r="HM432" s="128"/>
      <c r="HN432" s="128"/>
      <c r="HO432" s="128"/>
      <c r="HP432" s="128"/>
      <c r="HQ432" s="128"/>
      <c r="HR432" s="128"/>
      <c r="HS432" s="128"/>
      <c r="HT432" s="128"/>
      <c r="HU432" s="128"/>
      <c r="HV432" s="128"/>
      <c r="HW432" s="128"/>
      <c r="HX432" s="128"/>
      <c r="HY432" s="128"/>
      <c r="HZ432" s="128"/>
      <c r="IA432" s="128"/>
      <c r="IB432" s="128"/>
      <c r="IC432" s="128"/>
      <c r="ID432" s="128"/>
      <c r="IE432" s="128"/>
      <c r="IF432" s="128"/>
      <c r="IG432" s="128"/>
      <c r="IH432" s="128"/>
      <c r="II432" s="128"/>
      <c r="IJ432" s="128"/>
      <c r="IK432" s="128"/>
      <c r="IL432" s="128"/>
      <c r="IM432" s="128"/>
      <c r="IN432" s="128"/>
      <c r="IO432" s="128"/>
      <c r="IP432" s="128"/>
      <c r="IQ432" s="128"/>
      <c r="IR432" s="128"/>
      <c r="IS432" s="128"/>
      <c r="IT432" s="128"/>
      <c r="IU432" s="128"/>
      <c r="IV432" s="128"/>
      <c r="IW432" s="128"/>
    </row>
    <row r="433" spans="2:257" x14ac:dyDescent="0.2">
      <c r="B433" s="130"/>
      <c r="C433" s="402" t="s">
        <v>2</v>
      </c>
      <c r="D433" s="137"/>
      <c r="E433" s="7"/>
      <c r="F433" s="7"/>
      <c r="G433" s="4"/>
      <c r="H433" s="135"/>
      <c r="I433" s="138"/>
      <c r="J433" s="29"/>
      <c r="K433" s="248"/>
      <c r="L433" s="23"/>
      <c r="M433" s="9"/>
      <c r="N433" s="1">
        <f>SUM(N431:N432)</f>
        <v>0</v>
      </c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  <c r="AB433" s="128"/>
      <c r="AC433" s="128"/>
      <c r="AD433" s="128"/>
      <c r="AE433" s="128"/>
      <c r="AF433" s="128"/>
      <c r="AG433" s="128"/>
      <c r="AH433" s="128"/>
      <c r="AI433" s="128"/>
      <c r="AJ433" s="128"/>
      <c r="AK433" s="128"/>
      <c r="AL433" s="128"/>
      <c r="AM433" s="128"/>
      <c r="AN433" s="128"/>
      <c r="AO433" s="128"/>
      <c r="AP433" s="128"/>
      <c r="AQ433" s="128"/>
      <c r="AR433" s="128"/>
      <c r="AS433" s="128"/>
      <c r="AT433" s="128"/>
      <c r="AU433" s="128"/>
      <c r="AV433" s="128"/>
      <c r="AW433" s="128"/>
      <c r="AX433" s="128"/>
      <c r="AY433" s="128"/>
      <c r="AZ433" s="128"/>
      <c r="BA433" s="128"/>
      <c r="BB433" s="128"/>
      <c r="BC433" s="128"/>
      <c r="BD433" s="128"/>
      <c r="BE433" s="128"/>
      <c r="BF433" s="128"/>
      <c r="BG433" s="128"/>
      <c r="BH433" s="128"/>
      <c r="BI433" s="128"/>
      <c r="BJ433" s="128"/>
      <c r="BK433" s="128"/>
      <c r="BL433" s="128"/>
      <c r="BM433" s="128"/>
      <c r="BN433" s="128"/>
      <c r="BO433" s="128"/>
      <c r="BP433" s="128"/>
      <c r="BQ433" s="128"/>
      <c r="BR433" s="128"/>
      <c r="BS433" s="128"/>
      <c r="BT433" s="128"/>
      <c r="BU433" s="128"/>
      <c r="BV433" s="128"/>
      <c r="BW433" s="128"/>
      <c r="BX433" s="128"/>
      <c r="BY433" s="128"/>
      <c r="BZ433" s="128"/>
      <c r="CA433" s="128"/>
      <c r="CB433" s="128"/>
      <c r="CC433" s="128"/>
      <c r="CD433" s="128"/>
      <c r="CE433" s="128"/>
      <c r="CF433" s="128"/>
      <c r="CG433" s="128"/>
      <c r="CH433" s="128"/>
      <c r="CI433" s="128"/>
      <c r="CJ433" s="128"/>
      <c r="CK433" s="128"/>
      <c r="CL433" s="128"/>
      <c r="CM433" s="128"/>
      <c r="CN433" s="128"/>
      <c r="CO433" s="128"/>
      <c r="CP433" s="128"/>
      <c r="CQ433" s="128"/>
      <c r="CR433" s="128"/>
      <c r="CS433" s="128"/>
      <c r="CT433" s="128"/>
      <c r="CU433" s="128"/>
      <c r="CV433" s="128"/>
      <c r="CW433" s="128"/>
      <c r="CX433" s="128"/>
      <c r="CY433" s="128"/>
      <c r="CZ433" s="128"/>
      <c r="DA433" s="128"/>
      <c r="DB433" s="128"/>
      <c r="DC433" s="128"/>
      <c r="DD433" s="128"/>
      <c r="DE433" s="128"/>
      <c r="DF433" s="128"/>
      <c r="DG433" s="128"/>
      <c r="DH433" s="128"/>
      <c r="DI433" s="128"/>
      <c r="DJ433" s="128"/>
      <c r="DK433" s="128"/>
      <c r="DL433" s="128"/>
      <c r="DM433" s="128"/>
      <c r="DN433" s="128"/>
      <c r="DO433" s="128"/>
      <c r="DP433" s="128"/>
      <c r="DQ433" s="128"/>
      <c r="DR433" s="128"/>
      <c r="DS433" s="128"/>
      <c r="DT433" s="128"/>
      <c r="DU433" s="128"/>
      <c r="DV433" s="128"/>
      <c r="DW433" s="128"/>
      <c r="DX433" s="128"/>
      <c r="DY433" s="128"/>
      <c r="DZ433" s="128"/>
      <c r="EA433" s="128"/>
      <c r="EB433" s="128"/>
      <c r="EC433" s="128"/>
      <c r="ED433" s="128"/>
      <c r="EE433" s="128"/>
      <c r="EF433" s="128"/>
      <c r="EG433" s="128"/>
      <c r="EH433" s="128"/>
      <c r="EI433" s="128"/>
      <c r="EJ433" s="128"/>
      <c r="EK433" s="128"/>
      <c r="EL433" s="128"/>
      <c r="EM433" s="128"/>
      <c r="EN433" s="128"/>
      <c r="EO433" s="128"/>
      <c r="EP433" s="128"/>
      <c r="EQ433" s="128"/>
      <c r="ER433" s="128"/>
      <c r="ES433" s="128"/>
      <c r="ET433" s="128"/>
      <c r="EU433" s="128"/>
      <c r="EV433" s="128"/>
      <c r="EW433" s="128"/>
      <c r="EX433" s="128"/>
      <c r="EY433" s="128"/>
      <c r="EZ433" s="128"/>
      <c r="FA433" s="128"/>
      <c r="FB433" s="128"/>
      <c r="FC433" s="128"/>
      <c r="FD433" s="128"/>
      <c r="FE433" s="128"/>
      <c r="FF433" s="128"/>
      <c r="FG433" s="128"/>
      <c r="FH433" s="128"/>
      <c r="FI433" s="128"/>
      <c r="FJ433" s="128"/>
      <c r="FK433" s="128"/>
      <c r="FL433" s="128"/>
      <c r="FM433" s="128"/>
      <c r="FN433" s="128"/>
      <c r="FO433" s="128"/>
      <c r="FP433" s="128"/>
      <c r="FQ433" s="128"/>
      <c r="FR433" s="128"/>
      <c r="FS433" s="128"/>
      <c r="FT433" s="128"/>
      <c r="FU433" s="128"/>
      <c r="FV433" s="128"/>
      <c r="FW433" s="128"/>
      <c r="FX433" s="128"/>
      <c r="FY433" s="128"/>
      <c r="FZ433" s="128"/>
      <c r="GA433" s="128"/>
      <c r="GB433" s="128"/>
      <c r="GC433" s="128"/>
      <c r="GD433" s="128"/>
      <c r="GE433" s="128"/>
      <c r="GF433" s="128"/>
      <c r="GG433" s="128"/>
      <c r="GH433" s="128"/>
      <c r="GI433" s="128"/>
      <c r="GJ433" s="128"/>
      <c r="GK433" s="128"/>
      <c r="GL433" s="128"/>
      <c r="GM433" s="128"/>
      <c r="GN433" s="128"/>
      <c r="GO433" s="128"/>
      <c r="GP433" s="128"/>
      <c r="GQ433" s="128"/>
      <c r="GR433" s="128"/>
      <c r="GS433" s="128"/>
      <c r="GT433" s="128"/>
      <c r="GU433" s="128"/>
      <c r="GV433" s="128"/>
      <c r="GW433" s="128"/>
      <c r="GX433" s="128"/>
      <c r="GY433" s="128"/>
      <c r="GZ433" s="128"/>
      <c r="HA433" s="128"/>
      <c r="HB433" s="128"/>
      <c r="HC433" s="128"/>
      <c r="HD433" s="128"/>
      <c r="HE433" s="128"/>
      <c r="HF433" s="128"/>
      <c r="HG433" s="128"/>
      <c r="HH433" s="128"/>
      <c r="HI433" s="128"/>
      <c r="HJ433" s="128"/>
      <c r="HK433" s="128"/>
      <c r="HL433" s="128"/>
      <c r="HM433" s="128"/>
      <c r="HN433" s="128"/>
      <c r="HO433" s="128"/>
      <c r="HP433" s="128"/>
      <c r="HQ433" s="128"/>
      <c r="HR433" s="128"/>
      <c r="HS433" s="128"/>
      <c r="HT433" s="128"/>
      <c r="HU433" s="128"/>
      <c r="HV433" s="128"/>
      <c r="HW433" s="128"/>
      <c r="HX433" s="128"/>
      <c r="HY433" s="128"/>
      <c r="HZ433" s="128"/>
      <c r="IA433" s="128"/>
      <c r="IB433" s="128"/>
      <c r="IC433" s="128"/>
      <c r="ID433" s="128"/>
      <c r="IE433" s="128"/>
      <c r="IF433" s="128"/>
      <c r="IG433" s="128"/>
      <c r="IH433" s="128"/>
      <c r="II433" s="128"/>
      <c r="IJ433" s="128"/>
      <c r="IK433" s="128"/>
      <c r="IL433" s="128"/>
      <c r="IM433" s="128"/>
      <c r="IN433" s="128"/>
      <c r="IO433" s="128"/>
      <c r="IP433" s="128"/>
      <c r="IQ433" s="128"/>
      <c r="IR433" s="128"/>
      <c r="IS433" s="128"/>
      <c r="IT433" s="128"/>
      <c r="IU433" s="128"/>
      <c r="IV433" s="128"/>
      <c r="IW433" s="128"/>
    </row>
    <row r="434" spans="2:257" x14ac:dyDescent="0.2">
      <c r="B434" s="133"/>
      <c r="C434" s="133" t="s">
        <v>28</v>
      </c>
      <c r="D434" s="198"/>
      <c r="E434" s="10"/>
      <c r="F434" s="10"/>
      <c r="G434" s="11"/>
      <c r="H434" s="140"/>
      <c r="I434" s="196"/>
      <c r="J434" s="155"/>
      <c r="K434" s="249"/>
      <c r="L434" s="24"/>
      <c r="M434" s="403"/>
      <c r="N434" s="2">
        <f>N433/1.2*0.2</f>
        <v>0</v>
      </c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  <c r="AB434" s="128"/>
      <c r="AC434" s="128"/>
      <c r="AD434" s="128"/>
      <c r="AE434" s="128"/>
      <c r="AF434" s="128"/>
      <c r="AG434" s="128"/>
      <c r="AH434" s="128"/>
      <c r="AI434" s="128"/>
      <c r="AJ434" s="128"/>
      <c r="AK434" s="128"/>
      <c r="AL434" s="128"/>
      <c r="AM434" s="128"/>
      <c r="AN434" s="128"/>
      <c r="AO434" s="128"/>
      <c r="AP434" s="128"/>
      <c r="AQ434" s="128"/>
      <c r="AR434" s="128"/>
      <c r="AS434" s="128"/>
      <c r="AT434" s="128"/>
      <c r="AU434" s="128"/>
      <c r="AV434" s="128"/>
      <c r="AW434" s="128"/>
      <c r="AX434" s="128"/>
      <c r="AY434" s="128"/>
      <c r="AZ434" s="128"/>
      <c r="BA434" s="128"/>
      <c r="BB434" s="128"/>
      <c r="BC434" s="128"/>
      <c r="BD434" s="128"/>
      <c r="BE434" s="128"/>
      <c r="BF434" s="128"/>
      <c r="BG434" s="128"/>
      <c r="BH434" s="128"/>
      <c r="BI434" s="128"/>
      <c r="BJ434" s="128"/>
      <c r="BK434" s="128"/>
      <c r="BL434" s="128"/>
      <c r="BM434" s="128"/>
      <c r="BN434" s="128"/>
      <c r="BO434" s="128"/>
      <c r="BP434" s="128"/>
      <c r="BQ434" s="128"/>
      <c r="BR434" s="128"/>
      <c r="BS434" s="128"/>
      <c r="BT434" s="128"/>
      <c r="BU434" s="128"/>
      <c r="BV434" s="128"/>
      <c r="BW434" s="128"/>
      <c r="BX434" s="128"/>
      <c r="BY434" s="128"/>
      <c r="BZ434" s="128"/>
      <c r="CA434" s="128"/>
      <c r="CB434" s="128"/>
      <c r="CC434" s="128"/>
      <c r="CD434" s="128"/>
      <c r="CE434" s="128"/>
      <c r="CF434" s="128"/>
      <c r="CG434" s="128"/>
      <c r="CH434" s="128"/>
      <c r="CI434" s="128"/>
      <c r="CJ434" s="128"/>
      <c r="CK434" s="128"/>
      <c r="CL434" s="128"/>
      <c r="CM434" s="128"/>
      <c r="CN434" s="128"/>
      <c r="CO434" s="128"/>
      <c r="CP434" s="128"/>
      <c r="CQ434" s="128"/>
      <c r="CR434" s="128"/>
      <c r="CS434" s="128"/>
      <c r="CT434" s="128"/>
      <c r="CU434" s="128"/>
      <c r="CV434" s="128"/>
      <c r="CW434" s="128"/>
      <c r="CX434" s="128"/>
      <c r="CY434" s="128"/>
      <c r="CZ434" s="128"/>
      <c r="DA434" s="128"/>
      <c r="DB434" s="128"/>
      <c r="DC434" s="128"/>
      <c r="DD434" s="128"/>
      <c r="DE434" s="128"/>
      <c r="DF434" s="128"/>
      <c r="DG434" s="128"/>
      <c r="DH434" s="128"/>
      <c r="DI434" s="128"/>
      <c r="DJ434" s="128"/>
      <c r="DK434" s="128"/>
      <c r="DL434" s="128"/>
      <c r="DM434" s="128"/>
      <c r="DN434" s="128"/>
      <c r="DO434" s="128"/>
      <c r="DP434" s="128"/>
      <c r="DQ434" s="128"/>
      <c r="DR434" s="128"/>
      <c r="DS434" s="128"/>
      <c r="DT434" s="128"/>
      <c r="DU434" s="128"/>
      <c r="DV434" s="128"/>
      <c r="DW434" s="128"/>
      <c r="DX434" s="128"/>
      <c r="DY434" s="128"/>
      <c r="DZ434" s="128"/>
      <c r="EA434" s="128"/>
      <c r="EB434" s="128"/>
      <c r="EC434" s="128"/>
      <c r="ED434" s="128"/>
      <c r="EE434" s="128"/>
      <c r="EF434" s="128"/>
      <c r="EG434" s="128"/>
      <c r="EH434" s="128"/>
      <c r="EI434" s="128"/>
      <c r="EJ434" s="128"/>
      <c r="EK434" s="128"/>
      <c r="EL434" s="128"/>
      <c r="EM434" s="128"/>
      <c r="EN434" s="128"/>
      <c r="EO434" s="128"/>
      <c r="EP434" s="128"/>
      <c r="EQ434" s="128"/>
      <c r="ER434" s="128"/>
      <c r="ES434" s="128"/>
      <c r="ET434" s="128"/>
      <c r="EU434" s="128"/>
      <c r="EV434" s="128"/>
      <c r="EW434" s="128"/>
      <c r="EX434" s="128"/>
      <c r="EY434" s="128"/>
      <c r="EZ434" s="128"/>
      <c r="FA434" s="128"/>
      <c r="FB434" s="128"/>
      <c r="FC434" s="128"/>
      <c r="FD434" s="128"/>
      <c r="FE434" s="128"/>
      <c r="FF434" s="128"/>
      <c r="FG434" s="128"/>
      <c r="FH434" s="128"/>
      <c r="FI434" s="128"/>
      <c r="FJ434" s="128"/>
      <c r="FK434" s="128"/>
      <c r="FL434" s="128"/>
      <c r="FM434" s="128"/>
      <c r="FN434" s="128"/>
      <c r="FO434" s="128"/>
      <c r="FP434" s="128"/>
      <c r="FQ434" s="128"/>
      <c r="FR434" s="128"/>
      <c r="FS434" s="128"/>
      <c r="FT434" s="128"/>
      <c r="FU434" s="128"/>
      <c r="FV434" s="128"/>
      <c r="FW434" s="128"/>
      <c r="FX434" s="128"/>
      <c r="FY434" s="128"/>
      <c r="FZ434" s="128"/>
      <c r="GA434" s="128"/>
      <c r="GB434" s="128"/>
      <c r="GC434" s="128"/>
      <c r="GD434" s="128"/>
      <c r="GE434" s="128"/>
      <c r="GF434" s="128"/>
      <c r="GG434" s="128"/>
      <c r="GH434" s="128"/>
      <c r="GI434" s="128"/>
      <c r="GJ434" s="128"/>
      <c r="GK434" s="128"/>
      <c r="GL434" s="128"/>
      <c r="GM434" s="128"/>
      <c r="GN434" s="128"/>
      <c r="GO434" s="128"/>
      <c r="GP434" s="128"/>
      <c r="GQ434" s="128"/>
      <c r="GR434" s="128"/>
      <c r="GS434" s="128"/>
      <c r="GT434" s="128"/>
      <c r="GU434" s="128"/>
      <c r="GV434" s="128"/>
      <c r="GW434" s="128"/>
      <c r="GX434" s="128"/>
      <c r="GY434" s="128"/>
      <c r="GZ434" s="128"/>
      <c r="HA434" s="128"/>
      <c r="HB434" s="128"/>
      <c r="HC434" s="128"/>
      <c r="HD434" s="128"/>
      <c r="HE434" s="128"/>
      <c r="HF434" s="128"/>
      <c r="HG434" s="128"/>
      <c r="HH434" s="128"/>
      <c r="HI434" s="128"/>
      <c r="HJ434" s="128"/>
      <c r="HK434" s="128"/>
      <c r="HL434" s="128"/>
      <c r="HM434" s="128"/>
      <c r="HN434" s="128"/>
      <c r="HO434" s="128"/>
      <c r="HP434" s="128"/>
      <c r="HQ434" s="128"/>
      <c r="HR434" s="128"/>
      <c r="HS434" s="128"/>
      <c r="HT434" s="128"/>
      <c r="HU434" s="128"/>
      <c r="HV434" s="128"/>
      <c r="HW434" s="128"/>
      <c r="HX434" s="128"/>
      <c r="HY434" s="128"/>
      <c r="HZ434" s="128"/>
      <c r="IA434" s="128"/>
      <c r="IB434" s="128"/>
      <c r="IC434" s="128"/>
      <c r="ID434" s="128"/>
      <c r="IE434" s="128"/>
      <c r="IF434" s="128"/>
      <c r="IG434" s="128"/>
      <c r="IH434" s="128"/>
      <c r="II434" s="128"/>
      <c r="IJ434" s="128"/>
      <c r="IK434" s="128"/>
      <c r="IL434" s="128"/>
      <c r="IM434" s="128"/>
      <c r="IN434" s="128"/>
      <c r="IO434" s="128"/>
      <c r="IP434" s="128"/>
      <c r="IQ434" s="128"/>
      <c r="IR434" s="128"/>
      <c r="IS434" s="128"/>
      <c r="IT434" s="128"/>
      <c r="IU434" s="128"/>
      <c r="IV434" s="128"/>
      <c r="IW434" s="128"/>
    </row>
    <row r="435" spans="2:257" x14ac:dyDescent="0.2">
      <c r="K435" s="404"/>
      <c r="L435" s="405"/>
    </row>
    <row r="436" spans="2:257" x14ac:dyDescent="0.2">
      <c r="C436" s="13" t="s">
        <v>1</v>
      </c>
      <c r="H436" s="406"/>
      <c r="I436" s="407"/>
      <c r="J436" s="428" t="s">
        <v>0</v>
      </c>
      <c r="K436" s="428"/>
      <c r="L436" s="428"/>
      <c r="M436" s="408"/>
      <c r="N436" s="408"/>
    </row>
    <row r="438" spans="2:257" x14ac:dyDescent="0.2">
      <c r="H438" s="313"/>
    </row>
  </sheetData>
  <mergeCells count="6">
    <mergeCell ref="J436:L436"/>
    <mergeCell ref="B5:N5"/>
    <mergeCell ref="B6:N6"/>
    <mergeCell ref="K8:L8"/>
    <mergeCell ref="C9:C10"/>
    <mergeCell ref="F9:G9"/>
  </mergeCells>
  <pageMargins left="0.19685039370078741" right="0.19685039370078741" top="0.39370078740157483" bottom="0.31496062992125984" header="0.31496062992125984" footer="0.11811023622047245"/>
  <pageSetup paperSize="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строит. раб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2021-09-16T06:20:06Z</dcterms:modified>
</cp:coreProperties>
</file>